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LANUV\Abt4\FB43\Arbeitsprogramme\Belastungsschwerpunkte\Stolberg\2025_STOB_STOR\"/>
    </mc:Choice>
  </mc:AlternateContent>
  <bookViews>
    <workbookView xWindow="0" yWindow="0" windowWidth="23040" windowHeight="8610" tabRatio="759" activeTab="2"/>
  </bookViews>
  <sheets>
    <sheet name="allg. Hinweise" sheetId="5" r:id="rId1"/>
    <sheet name="Karte" sheetId="12" r:id="rId2"/>
    <sheet name="Daten STOB" sheetId="10" r:id="rId3"/>
    <sheet name="Daten STOR" sheetId="13" r:id="rId4"/>
    <sheet name="Diag Pb" sheetId="18" r:id="rId5"/>
    <sheet name="Diag As" sheetId="17" r:id="rId6"/>
    <sheet name="Diag Cd" sheetId="9" r:id="rId7"/>
    <sheet name="Diag STOB Pb As Cd" sheetId="21" r:id="rId8"/>
    <sheet name="Diag STOR Pb As Cd" sheetId="22" r:id="rId9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5" l="1"/>
  <c r="B14" i="5"/>
  <c r="B12" i="13" l="1"/>
  <c r="F11" i="13"/>
  <c r="E11" i="13"/>
  <c r="D11" i="13"/>
  <c r="C11" i="13"/>
  <c r="B11" i="13"/>
  <c r="F10" i="13"/>
  <c r="E10" i="13"/>
  <c r="D10" i="13"/>
  <c r="C10" i="13"/>
  <c r="B10" i="13"/>
  <c r="F9" i="13"/>
  <c r="E9" i="13"/>
  <c r="D9" i="13"/>
  <c r="C9" i="13"/>
  <c r="B9" i="13"/>
  <c r="B10" i="10"/>
  <c r="B9" i="10"/>
  <c r="B11" i="10"/>
  <c r="B12" i="10"/>
  <c r="C11" i="10"/>
  <c r="C10" i="10"/>
  <c r="C9" i="10"/>
  <c r="D9" i="10"/>
  <c r="D10" i="10"/>
  <c r="D11" i="10"/>
  <c r="E11" i="10"/>
  <c r="E10" i="10"/>
  <c r="E9" i="10"/>
  <c r="F11" i="10"/>
  <c r="F10" i="10"/>
  <c r="F9" i="10"/>
  <c r="R4" i="10" l="1"/>
  <c r="S4" i="10"/>
  <c r="Q4" i="10"/>
  <c r="R6" i="10"/>
  <c r="S6" i="10"/>
  <c r="Q6" i="10"/>
  <c r="S5" i="10" l="1"/>
  <c r="S3" i="10"/>
  <c r="R5" i="10"/>
  <c r="R3" i="10"/>
  <c r="Q5" i="10"/>
  <c r="Q3" i="10"/>
  <c r="A5" i="13" l="1"/>
  <c r="A4" i="13" l="1"/>
  <c r="R7" i="10" l="1"/>
  <c r="S7" i="10" l="1"/>
  <c r="Q7" i="10"/>
</calcChain>
</file>

<file path=xl/sharedStrings.xml><?xml version="1.0" encoding="utf-8"?>
<sst xmlns="http://schemas.openxmlformats.org/spreadsheetml/2006/main" count="286" uniqueCount="66">
  <si>
    <t>Cadmium</t>
  </si>
  <si>
    <t>Nickel</t>
  </si>
  <si>
    <t>Blei</t>
  </si>
  <si>
    <t>Arsen</t>
  </si>
  <si>
    <t>Max</t>
  </si>
  <si>
    <t>Mittel</t>
  </si>
  <si>
    <t>Diskontinuierliche Immissionsmessungen</t>
  </si>
  <si>
    <t>Bedeutung</t>
  </si>
  <si>
    <t>Tel.:</t>
  </si>
  <si>
    <t>Hinweise zu den Nachweis- und Bestimmungsgrenzen</t>
  </si>
  <si>
    <t>Kennung</t>
  </si>
  <si>
    <t>ohne NWG</t>
  </si>
  <si>
    <t>Diese Messwerte sind Rohwerte ohne Berücksichtigung</t>
  </si>
  <si>
    <t>von Nachweis- und Bestimmungsgrenzen.</t>
  </si>
  <si>
    <t>Es könnten daher auch negative Werte bis zu -NWG auftreten.</t>
  </si>
  <si>
    <t>Für weitere Berechnungen sind diese Werte zu verwenden!</t>
  </si>
  <si>
    <t>mit NWG</t>
  </si>
  <si>
    <t>Bei diesen Messwerten sind Werte mit &lt; Bestimmungsgrenze (BG)</t>
  </si>
  <si>
    <t>als "&lt; #" angegeben, und Werte &lt; Nachweisgrenze als "&lt; NWG".</t>
  </si>
  <si>
    <t>(# = Wert der BG)</t>
  </si>
  <si>
    <t>N</t>
  </si>
  <si>
    <t>#TW &gt; 50</t>
  </si>
  <si>
    <t>PM10</t>
  </si>
  <si>
    <t xml:space="preserve">µg/m³ </t>
  </si>
  <si>
    <t>Probenahme</t>
  </si>
  <si>
    <t>Datum</t>
  </si>
  <si>
    <t xml:space="preserve">ng/m³ </t>
  </si>
  <si>
    <t>Fachbereich 43 - Nationales Referenzlabor (EU), Luftqualitätsuntersuchungen</t>
  </si>
  <si>
    <t>Dienstort: D-45133 Essen, Wallneyer Str. 6</t>
  </si>
  <si>
    <r>
      <t>Diskontinuierliche Messung von Metallverbindungen im PM</t>
    </r>
    <r>
      <rPr>
        <b/>
        <u/>
        <vertAlign val="subscript"/>
        <sz val="11"/>
        <rFont val="Arial"/>
        <family val="2"/>
      </rPr>
      <t>10</t>
    </r>
  </si>
  <si>
    <t>(Tagesmittelwerte ohne NWG)</t>
  </si>
  <si>
    <t>(Tagesmittelwerte mit NWG)</t>
  </si>
  <si>
    <t>Digitel-Messungen in Stolberg (STOB)</t>
  </si>
  <si>
    <t xml:space="preserve">Rechtswert [m] </t>
  </si>
  <si>
    <t xml:space="preserve">Hochwert [m] </t>
  </si>
  <si>
    <t>STOB</t>
  </si>
  <si>
    <r>
      <t>Diskontinuierliche Messung von Metallverbindungen im PM</t>
    </r>
    <r>
      <rPr>
        <b/>
        <u/>
        <vertAlign val="subscript"/>
        <sz val="11"/>
        <color rgb="FF0070C0"/>
        <rFont val="Arial"/>
        <family val="2"/>
      </rPr>
      <t>10</t>
    </r>
  </si>
  <si>
    <t>UTM32 R-Wert</t>
  </si>
  <si>
    <t>UTM32 H-Wert</t>
  </si>
  <si>
    <t>+49 (0)2361 305-1529 oder 1244</t>
  </si>
  <si>
    <t>Vorläufig</t>
  </si>
  <si>
    <t>STOR</t>
  </si>
  <si>
    <t>Digitel-Messungen in Stolberg (STOR)</t>
  </si>
  <si>
    <t>E-Mail:</t>
  </si>
  <si>
    <t>Kaiserplatz</t>
  </si>
  <si>
    <t>Brauereistraße 20</t>
  </si>
  <si>
    <t>Pb</t>
  </si>
  <si>
    <t>As</t>
  </si>
  <si>
    <t>Cd</t>
  </si>
  <si>
    <t>Mittelwerte</t>
  </si>
  <si>
    <r>
      <rPr>
        <b/>
        <sz val="9"/>
        <color rgb="FFFF0000"/>
        <rFont val="Arial"/>
        <family val="2"/>
      </rPr>
      <t>Grenz-</t>
    </r>
    <r>
      <rPr>
        <b/>
        <sz val="9"/>
        <color rgb="FF0070C0"/>
        <rFont val="Arial"/>
        <family val="2"/>
      </rPr>
      <t>/Zielwert</t>
    </r>
  </si>
  <si>
    <t>Die Daten von 2025 sind vorläufig und noch nicht endvalidiert.</t>
  </si>
  <si>
    <t>&lt;0,042</t>
  </si>
  <si>
    <t>&lt;NWG</t>
  </si>
  <si>
    <t>&lt;0,80</t>
  </si>
  <si>
    <t>&lt;4,0</t>
  </si>
  <si>
    <t>&lt;0,78</t>
  </si>
  <si>
    <t>&lt;0,81</t>
  </si>
  <si>
    <t>&lt;0,79</t>
  </si>
  <si>
    <t>&lt;0,041</t>
  </si>
  <si>
    <t>Ausfall</t>
  </si>
  <si>
    <t>map.nrw Link</t>
  </si>
  <si>
    <t>Zur Kartenansicht im Internet den map.nrw Link öffnen:</t>
  </si>
  <si>
    <r>
      <t xml:space="preserve">Postanschrift: </t>
    </r>
    <r>
      <rPr>
        <b/>
        <sz val="10"/>
        <rFont val="Arial"/>
        <family val="2"/>
      </rPr>
      <t xml:space="preserve">Landesamt für Natur, Umwelt und Klima </t>
    </r>
    <r>
      <rPr>
        <b/>
        <sz val="10"/>
        <color rgb="FF00FF00"/>
        <rFont val="Arial"/>
        <family val="2"/>
      </rPr>
      <t>N</t>
    </r>
    <r>
      <rPr>
        <b/>
        <sz val="10"/>
        <color rgb="FF808080"/>
        <rFont val="Arial"/>
        <family val="2"/>
      </rPr>
      <t>R</t>
    </r>
    <r>
      <rPr>
        <b/>
        <sz val="10"/>
        <color rgb="FFFF0000"/>
        <rFont val="Arial"/>
        <family val="2"/>
      </rPr>
      <t>W</t>
    </r>
    <r>
      <rPr>
        <b/>
        <sz val="10"/>
        <color rgb="FF000000"/>
        <rFont val="Arial"/>
        <family val="2"/>
      </rPr>
      <t>, 40208 Düsseldorf</t>
    </r>
  </si>
  <si>
    <t>Fachbereich43@lanuk.nrw.de</t>
  </si>
  <si>
    <t>Stand: 05.06.2025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</si>
</sst>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164" formatCode="0.0"/>
    <numFmt numFmtId="165" formatCode="0.000"/>
  </numFmts>
  <fonts count="35" x14ac:knownFonts="1">
    <font>
      <sz val="10"/>
      <name val="Arial"/>
    </font>
    <font>
      <b/>
      <u/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u/>
      <vertAlign val="subscript"/>
      <sz val="11"/>
      <name val="Arial"/>
      <family val="2"/>
    </font>
    <font>
      <b/>
      <u/>
      <sz val="10"/>
      <name val="Arial"/>
      <family val="2"/>
    </font>
    <font>
      <b/>
      <u/>
      <sz val="11"/>
      <color rgb="FF0070C0"/>
      <name val="Arial"/>
      <family val="2"/>
    </font>
    <font>
      <b/>
      <u/>
      <vertAlign val="subscript"/>
      <sz val="11"/>
      <color rgb="FF0070C0"/>
      <name val="Arial"/>
      <family val="2"/>
    </font>
    <font>
      <b/>
      <sz val="11"/>
      <color rgb="FF0070C0"/>
      <name val="Arial"/>
      <family val="2"/>
    </font>
    <font>
      <b/>
      <sz val="9"/>
      <color rgb="FF0070C0"/>
      <name val="Arial"/>
      <family val="2"/>
    </font>
    <font>
      <sz val="10"/>
      <color rgb="FF0070C0"/>
      <name val="Arial"/>
      <family val="2"/>
    </font>
    <font>
      <sz val="9"/>
      <color rgb="FF0070C0"/>
      <name val="Arial"/>
      <family val="2"/>
    </font>
    <font>
      <i/>
      <sz val="9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14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rgb="FF00FF00"/>
      <name val="Arial"/>
      <family val="2"/>
    </font>
    <font>
      <b/>
      <sz val="10"/>
      <color rgb="FF808080"/>
      <name val="Arial"/>
      <family val="2"/>
    </font>
    <font>
      <sz val="14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9"/>
      <color rgb="FFFF0000"/>
      <name val="Arial"/>
      <family val="2"/>
    </font>
    <font>
      <b/>
      <i/>
      <sz val="9"/>
      <color rgb="FFFF000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173">
    <xf numFmtId="0" fontId="0" fillId="0" borderId="0" xfId="0"/>
    <xf numFmtId="0" fontId="3" fillId="0" borderId="0" xfId="0" applyFont="1"/>
    <xf numFmtId="0" fontId="4" fillId="0" borderId="0" xfId="1" applyAlignment="1" applyProtection="1"/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0" fillId="0" borderId="8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5" fillId="0" borderId="0" xfId="0" applyFont="1" applyBorder="1"/>
    <xf numFmtId="0" fontId="1" fillId="0" borderId="0" xfId="0" applyFont="1" applyAlignment="1"/>
    <xf numFmtId="0" fontId="2" fillId="0" borderId="0" xfId="0" applyFont="1" applyAlignment="1"/>
    <xf numFmtId="164" fontId="0" fillId="0" borderId="0" xfId="0" applyNumberFormat="1"/>
    <xf numFmtId="0" fontId="6" fillId="0" borderId="0" xfId="0" applyFont="1"/>
    <xf numFmtId="164" fontId="6" fillId="0" borderId="0" xfId="0" applyNumberFormat="1" applyFont="1"/>
    <xf numFmtId="164" fontId="7" fillId="0" borderId="9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14" fontId="9" fillId="0" borderId="9" xfId="0" applyNumberFormat="1" applyFont="1" applyBorder="1" applyAlignment="1">
      <alignment horizontal="center"/>
    </xf>
    <xf numFmtId="164" fontId="9" fillId="0" borderId="15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165" fontId="9" fillId="0" borderId="9" xfId="0" applyNumberFormat="1" applyFont="1" applyBorder="1" applyAlignment="1">
      <alignment horizontal="center"/>
    </xf>
    <xf numFmtId="14" fontId="9" fillId="0" borderId="12" xfId="0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0" xfId="0" applyFont="1"/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2" applyFont="1" applyAlignment="1"/>
    <xf numFmtId="0" fontId="6" fillId="0" borderId="0" xfId="2"/>
    <xf numFmtId="0" fontId="2" fillId="0" borderId="0" xfId="2" applyFont="1" applyAlignment="1"/>
    <xf numFmtId="0" fontId="2" fillId="0" borderId="0" xfId="2" applyFont="1" applyAlignment="1">
      <alignment horizontal="center"/>
    </xf>
    <xf numFmtId="0" fontId="7" fillId="0" borderId="17" xfId="2" applyFont="1" applyBorder="1" applyAlignment="1">
      <alignment horizontal="center"/>
    </xf>
    <xf numFmtId="0" fontId="7" fillId="0" borderId="19" xfId="2" applyFont="1" applyBorder="1" applyAlignment="1">
      <alignment horizontal="center"/>
    </xf>
    <xf numFmtId="0" fontId="7" fillId="0" borderId="22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18" xfId="2" applyFont="1" applyBorder="1" applyAlignment="1">
      <alignment horizontal="center"/>
    </xf>
    <xf numFmtId="0" fontId="7" fillId="0" borderId="20" xfId="2" applyFont="1" applyBorder="1" applyAlignment="1">
      <alignment horizontal="center"/>
    </xf>
    <xf numFmtId="0" fontId="7" fillId="0" borderId="23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9" fillId="0" borderId="0" xfId="2" applyFont="1"/>
    <xf numFmtId="164" fontId="9" fillId="0" borderId="0" xfId="2" applyNumberFormat="1" applyFont="1"/>
    <xf numFmtId="165" fontId="9" fillId="0" borderId="0" xfId="2" applyNumberFormat="1" applyFont="1"/>
    <xf numFmtId="2" fontId="9" fillId="0" borderId="0" xfId="2" applyNumberFormat="1" applyFont="1"/>
    <xf numFmtId="0" fontId="6" fillId="0" borderId="0" xfId="2" applyFont="1"/>
    <xf numFmtId="164" fontId="6" fillId="0" borderId="0" xfId="2" applyNumberFormat="1" applyFont="1"/>
    <xf numFmtId="165" fontId="6" fillId="0" borderId="0" xfId="2" applyNumberFormat="1" applyFont="1"/>
    <xf numFmtId="2" fontId="6" fillId="0" borderId="0" xfId="2" applyNumberFormat="1" applyFont="1"/>
    <xf numFmtId="164" fontId="6" fillId="0" borderId="0" xfId="2" applyNumberFormat="1"/>
    <xf numFmtId="0" fontId="11" fillId="0" borderId="0" xfId="0" applyFont="1"/>
    <xf numFmtId="1" fontId="4" fillId="0" borderId="0" xfId="1" applyNumberFormat="1" applyBorder="1" applyAlignment="1" applyProtection="1">
      <alignment horizontal="left"/>
    </xf>
    <xf numFmtId="0" fontId="6" fillId="0" borderId="0" xfId="0" applyFont="1" applyAlignment="1">
      <alignment horizontal="left"/>
    </xf>
    <xf numFmtId="49" fontId="5" fillId="0" borderId="0" xfId="0" applyNumberFormat="1" applyFont="1"/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5" fillId="0" borderId="17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1" fontId="15" fillId="0" borderId="6" xfId="0" applyNumberFormat="1" applyFont="1" applyBorder="1" applyAlignment="1">
      <alignment horizontal="center"/>
    </xf>
    <xf numFmtId="1" fontId="15" fillId="0" borderId="11" xfId="0" applyNumberFormat="1" applyFont="1" applyBorder="1" applyAlignment="1">
      <alignment horizontal="center"/>
    </xf>
    <xf numFmtId="1" fontId="15" fillId="0" borderId="16" xfId="0" applyNumberFormat="1" applyFont="1" applyBorder="1" applyAlignment="1">
      <alignment horizontal="center"/>
    </xf>
    <xf numFmtId="1" fontId="15" fillId="0" borderId="21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1" fontId="15" fillId="0" borderId="13" xfId="0" applyNumberFormat="1" applyFont="1" applyBorder="1" applyAlignment="1">
      <alignment horizontal="center"/>
    </xf>
    <xf numFmtId="2" fontId="15" fillId="0" borderId="9" xfId="0" applyNumberFormat="1" applyFont="1" applyBorder="1" applyAlignment="1">
      <alignment horizontal="center"/>
    </xf>
    <xf numFmtId="164" fontId="15" fillId="0" borderId="9" xfId="0" applyNumberFormat="1" applyFont="1" applyBorder="1" applyAlignment="1">
      <alignment horizontal="center"/>
    </xf>
    <xf numFmtId="164" fontId="15" fillId="0" borderId="13" xfId="0" applyNumberFormat="1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1" fontId="15" fillId="0" borderId="14" xfId="0" applyNumberFormat="1" applyFont="1" applyBorder="1" applyAlignment="1">
      <alignment horizontal="center"/>
    </xf>
    <xf numFmtId="2" fontId="15" fillId="0" borderId="10" xfId="0" applyNumberFormat="1" applyFont="1" applyBorder="1" applyAlignment="1">
      <alignment horizontal="center"/>
    </xf>
    <xf numFmtId="165" fontId="15" fillId="0" borderId="10" xfId="0" applyNumberFormat="1" applyFont="1" applyBorder="1" applyAlignment="1">
      <alignment horizontal="center"/>
    </xf>
    <xf numFmtId="2" fontId="15" fillId="0" borderId="14" xfId="0" applyNumberFormat="1" applyFont="1" applyBorder="1" applyAlignment="1">
      <alignment horizontal="center"/>
    </xf>
    <xf numFmtId="14" fontId="17" fillId="0" borderId="9" xfId="0" applyNumberFormat="1" applyFont="1" applyBorder="1" applyAlignment="1">
      <alignment horizontal="center"/>
    </xf>
    <xf numFmtId="164" fontId="17" fillId="0" borderId="15" xfId="0" applyNumberFormat="1" applyFont="1" applyBorder="1" applyAlignment="1">
      <alignment horizontal="center"/>
    </xf>
    <xf numFmtId="165" fontId="17" fillId="0" borderId="9" xfId="0" applyNumberFormat="1" applyFont="1" applyBorder="1" applyAlignment="1">
      <alignment horizontal="center"/>
    </xf>
    <xf numFmtId="2" fontId="17" fillId="0" borderId="15" xfId="0" applyNumberFormat="1" applyFont="1" applyBorder="1" applyAlignment="1">
      <alignment horizontal="center"/>
    </xf>
    <xf numFmtId="2" fontId="17" fillId="0" borderId="9" xfId="0" applyNumberFormat="1" applyFont="1" applyBorder="1" applyAlignment="1">
      <alignment horizontal="center"/>
    </xf>
    <xf numFmtId="2" fontId="17" fillId="0" borderId="13" xfId="0" applyNumberFormat="1" applyFont="1" applyBorder="1" applyAlignment="1">
      <alignment horizontal="center"/>
    </xf>
    <xf numFmtId="14" fontId="17" fillId="0" borderId="12" xfId="0" applyNumberFormat="1" applyFon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165" fontId="17" fillId="0" borderId="12" xfId="0" applyNumberFormat="1" applyFont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2" fontId="17" fillId="0" borderId="12" xfId="0" applyNumberFormat="1" applyFont="1" applyBorder="1" applyAlignment="1">
      <alignment horizontal="center"/>
    </xf>
    <xf numFmtId="2" fontId="17" fillId="0" borderId="21" xfId="0" applyNumberFormat="1" applyFont="1" applyBorder="1" applyAlignment="1">
      <alignment horizontal="center"/>
    </xf>
    <xf numFmtId="0" fontId="17" fillId="0" borderId="0" xfId="0" applyFont="1"/>
    <xf numFmtId="164" fontId="17" fillId="0" borderId="0" xfId="0" applyNumberFormat="1" applyFont="1"/>
    <xf numFmtId="165" fontId="17" fillId="0" borderId="0" xfId="0" applyNumberFormat="1" applyFont="1"/>
    <xf numFmtId="2" fontId="17" fillId="0" borderId="0" xfId="0" applyNumberFormat="1" applyFont="1"/>
    <xf numFmtId="164" fontId="16" fillId="0" borderId="0" xfId="0" applyNumberFormat="1" applyFont="1"/>
    <xf numFmtId="165" fontId="16" fillId="0" borderId="0" xfId="0" applyNumberFormat="1" applyFont="1"/>
    <xf numFmtId="2" fontId="16" fillId="0" borderId="0" xfId="0" applyNumberFormat="1" applyFont="1"/>
    <xf numFmtId="0" fontId="6" fillId="0" borderId="0" xfId="0" applyFont="1" applyBorder="1"/>
    <xf numFmtId="0" fontId="6" fillId="0" borderId="0" xfId="0" applyFont="1" applyFill="1" applyAlignment="1">
      <alignment horizontal="left"/>
    </xf>
    <xf numFmtId="0" fontId="18" fillId="0" borderId="0" xfId="2" applyFont="1" applyAlignment="1">
      <alignment horizontal="center"/>
    </xf>
    <xf numFmtId="0" fontId="19" fillId="0" borderId="0" xfId="0" applyFont="1"/>
    <xf numFmtId="164" fontId="9" fillId="0" borderId="15" xfId="0" applyNumberFormat="1" applyFont="1" applyFill="1" applyBorder="1" applyAlignment="1">
      <alignment horizontal="center"/>
    </xf>
    <xf numFmtId="165" fontId="9" fillId="0" borderId="9" xfId="0" applyNumberFormat="1" applyFont="1" applyFill="1" applyBorder="1" applyAlignment="1">
      <alignment horizontal="center"/>
    </xf>
    <xf numFmtId="2" fontId="9" fillId="0" borderId="15" xfId="0" applyNumberFormat="1" applyFont="1" applyFill="1" applyBorder="1" applyAlignment="1">
      <alignment horizontal="center"/>
    </xf>
    <xf numFmtId="2" fontId="9" fillId="0" borderId="9" xfId="0" applyNumberFormat="1" applyFont="1" applyFill="1" applyBorder="1" applyAlignment="1">
      <alignment horizontal="center"/>
    </xf>
    <xf numFmtId="2" fontId="9" fillId="0" borderId="13" xfId="0" applyNumberFormat="1" applyFont="1" applyFill="1" applyBorder="1" applyAlignment="1">
      <alignment horizontal="center"/>
    </xf>
    <xf numFmtId="14" fontId="9" fillId="0" borderId="0" xfId="2" applyNumberFormat="1" applyFont="1"/>
    <xf numFmtId="0" fontId="20" fillId="0" borderId="0" xfId="2" applyFont="1"/>
    <xf numFmtId="0" fontId="21" fillId="0" borderId="0" xfId="2" applyFont="1" applyAlignment="1">
      <alignment horizontal="left"/>
    </xf>
    <xf numFmtId="0" fontId="21" fillId="0" borderId="0" xfId="0" applyFont="1" applyAlignment="1">
      <alignment horizontal="left"/>
    </xf>
    <xf numFmtId="164" fontId="17" fillId="0" borderId="9" xfId="0" applyNumberFormat="1" applyFont="1" applyBorder="1" applyAlignment="1">
      <alignment horizontal="center"/>
    </xf>
    <xf numFmtId="0" fontId="22" fillId="0" borderId="0" xfId="0" applyFont="1" applyBorder="1"/>
    <xf numFmtId="0" fontId="23" fillId="0" borderId="0" xfId="0" applyFont="1"/>
    <xf numFmtId="0" fontId="2" fillId="0" borderId="0" xfId="2" applyFont="1" applyAlignment="1">
      <alignment horizontal="center"/>
    </xf>
    <xf numFmtId="0" fontId="6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/>
    <xf numFmtId="0" fontId="8" fillId="0" borderId="0" xfId="2" applyFont="1" applyFill="1" applyAlignment="1">
      <alignment horizontal="center"/>
    </xf>
    <xf numFmtId="0" fontId="26" fillId="0" borderId="0" xfId="0" applyFont="1" applyAlignment="1">
      <alignment wrapText="1"/>
    </xf>
    <xf numFmtId="0" fontId="27" fillId="0" borderId="0" xfId="2" applyFont="1"/>
    <xf numFmtId="0" fontId="28" fillId="0" borderId="0" xfId="2" applyFont="1"/>
    <xf numFmtId="14" fontId="29" fillId="0" borderId="0" xfId="0" applyNumberFormat="1" applyFont="1"/>
    <xf numFmtId="0" fontId="28" fillId="0" borderId="0" xfId="0" applyFont="1"/>
    <xf numFmtId="7" fontId="28" fillId="0" borderId="0" xfId="0" applyNumberFormat="1" applyFont="1"/>
    <xf numFmtId="0" fontId="15" fillId="0" borderId="24" xfId="0" applyFont="1" applyBorder="1" applyAlignment="1">
      <alignment horizontal="center"/>
    </xf>
    <xf numFmtId="1" fontId="15" fillId="0" borderId="25" xfId="0" applyNumberFormat="1" applyFont="1" applyBorder="1" applyAlignment="1">
      <alignment horizontal="center"/>
    </xf>
    <xf numFmtId="2" fontId="15" fillId="0" borderId="24" xfId="0" applyNumberFormat="1" applyFont="1" applyBorder="1" applyAlignment="1">
      <alignment horizontal="center"/>
    </xf>
    <xf numFmtId="164" fontId="15" fillId="0" borderId="24" xfId="0" applyNumberFormat="1" applyFont="1" applyBorder="1" applyAlignment="1">
      <alignment horizontal="center"/>
    </xf>
    <xf numFmtId="164" fontId="15" fillId="0" borderId="25" xfId="0" applyNumberFormat="1" applyFon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1" fontId="7" fillId="0" borderId="10" xfId="0" applyNumberFormat="1" applyFont="1" applyBorder="1" applyAlignment="1">
      <alignment horizontal="center"/>
    </xf>
    <xf numFmtId="0" fontId="22" fillId="0" borderId="0" xfId="2" applyFont="1"/>
    <xf numFmtId="0" fontId="30" fillId="0" borderId="0" xfId="2" applyFont="1" applyBorder="1" applyAlignment="1">
      <alignment horizontal="center"/>
    </xf>
    <xf numFmtId="0" fontId="31" fillId="0" borderId="0" xfId="2" applyFont="1" applyAlignment="1">
      <alignment horizontal="center"/>
    </xf>
    <xf numFmtId="0" fontId="32" fillId="0" borderId="0" xfId="2" applyFont="1"/>
    <xf numFmtId="0" fontId="33" fillId="0" borderId="0" xfId="2" applyFont="1" applyBorder="1" applyAlignment="1">
      <alignment horizontal="center"/>
    </xf>
    <xf numFmtId="0" fontId="34" fillId="0" borderId="0" xfId="2" applyFont="1" applyAlignment="1">
      <alignment horizontal="center"/>
    </xf>
    <xf numFmtId="0" fontId="7" fillId="0" borderId="16" xfId="2" applyFont="1" applyBorder="1"/>
    <xf numFmtId="1" fontId="30" fillId="0" borderId="16" xfId="2" applyNumberFormat="1" applyFont="1" applyBorder="1" applyAlignment="1">
      <alignment horizontal="center"/>
    </xf>
    <xf numFmtId="0" fontId="30" fillId="0" borderId="16" xfId="2" applyFont="1" applyBorder="1" applyAlignment="1">
      <alignment horizontal="center"/>
    </xf>
    <xf numFmtId="0" fontId="15" fillId="0" borderId="16" xfId="2" applyFont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0" fontId="1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Link" xfId="1" builtinId="8"/>
    <cellStyle name="Standard" xfId="0" builtinId="0"/>
    <cellStyle name="Standard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styles" Target="styles.xml"/><Relationship Id="rId5" Type="http://schemas.openxmlformats.org/officeDocument/2006/relationships/chartsheet" Target="chartsheets/sheet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Blei-Konzentration im PM</a:t>
            </a:r>
            <a:r>
              <a:rPr lang="de-DE" baseline="-25000"/>
              <a:t>10 </a:t>
            </a:r>
            <a:r>
              <a:rPr lang="de-DE" baseline="0"/>
              <a:t>2025</a:t>
            </a:r>
            <a:r>
              <a:rPr lang="de-DE" baseline="-25000"/>
              <a:t> </a:t>
            </a:r>
            <a:r>
              <a:rPr lang="de-DE"/>
              <a:t>Stolberg</a:t>
            </a:r>
          </a:p>
        </c:rich>
      </c:tx>
      <c:layout>
        <c:manualLayout>
          <c:xMode val="edge"/>
          <c:yMode val="edge"/>
          <c:x val="0.27938268154893997"/>
          <c:y val="3.14635964622069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713097713097705E-2"/>
          <c:y val="0.14621848739495799"/>
          <c:w val="0.83887733887733895"/>
          <c:h val="0.67731092436974805"/>
        </c:manualLayout>
      </c:layout>
      <c:lineChart>
        <c:grouping val="standard"/>
        <c:varyColors val="0"/>
        <c:ser>
          <c:idx val="0"/>
          <c:order val="0"/>
          <c:tx>
            <c:v>STOB</c:v>
          </c:tx>
          <c:spPr>
            <a:ln w="127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chemeClr val="accent6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'Daten STOB'!$A$13:$A$378</c:f>
              <c:numCache>
                <c:formatCode>m/d/yyyy</c:formatCode>
                <c:ptCount val="366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</c:numCache>
            </c:numRef>
          </c:cat>
          <c:val>
            <c:numRef>
              <c:f>'Daten STOB'!$C$13:$C$378</c:f>
              <c:numCache>
                <c:formatCode>0.000</c:formatCode>
                <c:ptCount val="366"/>
                <c:pt idx="0">
                  <c:v>2.5999999999999999E-3</c:v>
                </c:pt>
                <c:pt idx="1">
                  <c:v>1.6999999999999999E-3</c:v>
                </c:pt>
                <c:pt idx="2">
                  <c:v>3.8E-3</c:v>
                </c:pt>
                <c:pt idx="3">
                  <c:v>2.3300000000000001E-2</c:v>
                </c:pt>
                <c:pt idx="4">
                  <c:v>4.0000000000000001E-3</c:v>
                </c:pt>
                <c:pt idx="5">
                  <c:v>1.1999999999999999E-3</c:v>
                </c:pt>
                <c:pt idx="6">
                  <c:v>8.9999999999999998E-4</c:v>
                </c:pt>
                <c:pt idx="7">
                  <c:v>2.3999999999999998E-3</c:v>
                </c:pt>
                <c:pt idx="8">
                  <c:v>3.3E-3</c:v>
                </c:pt>
                <c:pt idx="9">
                  <c:v>5.1000000000000004E-3</c:v>
                </c:pt>
                <c:pt idx="10">
                  <c:v>5.1000000000000004E-3</c:v>
                </c:pt>
                <c:pt idx="11">
                  <c:v>2.58E-2</c:v>
                </c:pt>
                <c:pt idx="12">
                  <c:v>9.4600000000000004E-2</c:v>
                </c:pt>
                <c:pt idx="13">
                  <c:v>0.33040000000000003</c:v>
                </c:pt>
                <c:pt idx="14">
                  <c:v>5.8599999999999999E-2</c:v>
                </c:pt>
                <c:pt idx="15">
                  <c:v>0.10199999999999999</c:v>
                </c:pt>
                <c:pt idx="16">
                  <c:v>0.14219999999999999</c:v>
                </c:pt>
                <c:pt idx="17">
                  <c:v>4.0000000000000001E-3</c:v>
                </c:pt>
                <c:pt idx="18">
                  <c:v>2.47E-2</c:v>
                </c:pt>
                <c:pt idx="19">
                  <c:v>2.0500000000000001E-2</c:v>
                </c:pt>
                <c:pt idx="20">
                  <c:v>0.218</c:v>
                </c:pt>
                <c:pt idx="21">
                  <c:v>4.2900000000000001E-2</c:v>
                </c:pt>
                <c:pt idx="22">
                  <c:v>5.0000000000000001E-3</c:v>
                </c:pt>
                <c:pt idx="23">
                  <c:v>1.9E-3</c:v>
                </c:pt>
                <c:pt idx="24">
                  <c:v>5.7999999999999996E-3</c:v>
                </c:pt>
                <c:pt idx="25">
                  <c:v>5.4999999999999997E-3</c:v>
                </c:pt>
                <c:pt idx="26">
                  <c:v>2.2000000000000001E-3</c:v>
                </c:pt>
                <c:pt idx="27">
                  <c:v>7.9000000000000008E-3</c:v>
                </c:pt>
                <c:pt idx="28">
                  <c:v>2.2000000000000001E-3</c:v>
                </c:pt>
                <c:pt idx="29">
                  <c:v>3.3999999999999998E-3</c:v>
                </c:pt>
                <c:pt idx="30">
                  <c:v>9.8299999999999998E-2</c:v>
                </c:pt>
                <c:pt idx="31">
                  <c:v>0.28770000000000001</c:v>
                </c:pt>
                <c:pt idx="32">
                  <c:v>0.25940000000000002</c:v>
                </c:pt>
                <c:pt idx="33">
                  <c:v>0.59519999999999995</c:v>
                </c:pt>
                <c:pt idx="34">
                  <c:v>0.24979999999999999</c:v>
                </c:pt>
                <c:pt idx="35">
                  <c:v>3.7000000000000002E-3</c:v>
                </c:pt>
                <c:pt idx="36">
                  <c:v>5.4999999999999997E-3</c:v>
                </c:pt>
                <c:pt idx="37">
                  <c:v>2.7E-2</c:v>
                </c:pt>
                <c:pt idx="38">
                  <c:v>4.3999999999999997E-2</c:v>
                </c:pt>
                <c:pt idx="39">
                  <c:v>0.21410000000000001</c:v>
                </c:pt>
                <c:pt idx="40">
                  <c:v>1.9699999999999999E-2</c:v>
                </c:pt>
                <c:pt idx="41">
                  <c:v>1.0800000000000001E-2</c:v>
                </c:pt>
                <c:pt idx="42">
                  <c:v>0.1057</c:v>
                </c:pt>
                <c:pt idx="43">
                  <c:v>1.2699999999999999E-2</c:v>
                </c:pt>
                <c:pt idx="44">
                  <c:v>2.2100000000000002E-2</c:v>
                </c:pt>
                <c:pt idx="45">
                  <c:v>2.2499999999999999E-2</c:v>
                </c:pt>
                <c:pt idx="46">
                  <c:v>1.15E-2</c:v>
                </c:pt>
                <c:pt idx="47">
                  <c:v>6.6500000000000004E-2</c:v>
                </c:pt>
                <c:pt idx="48">
                  <c:v>0.1963</c:v>
                </c:pt>
                <c:pt idx="49">
                  <c:v>0.13900000000000001</c:v>
                </c:pt>
                <c:pt idx="50">
                  <c:v>0.1537</c:v>
                </c:pt>
                <c:pt idx="51">
                  <c:v>2.1100000000000001E-2</c:v>
                </c:pt>
                <c:pt idx="52">
                  <c:v>6.6E-3</c:v>
                </c:pt>
                <c:pt idx="53">
                  <c:v>3.4099999999999998E-2</c:v>
                </c:pt>
                <c:pt idx="54">
                  <c:v>6.0400000000000002E-2</c:v>
                </c:pt>
                <c:pt idx="55">
                  <c:v>7.4499999999999997E-2</c:v>
                </c:pt>
                <c:pt idx="57">
                  <c:v>9.4000000000000004E-3</c:v>
                </c:pt>
                <c:pt idx="58">
                  <c:v>7.1999999999999998E-3</c:v>
                </c:pt>
                <c:pt idx="59">
                  <c:v>0.21920000000000001</c:v>
                </c:pt>
                <c:pt idx="60">
                  <c:v>0.18920000000000001</c:v>
                </c:pt>
                <c:pt idx="61">
                  <c:v>0.68379999999999996</c:v>
                </c:pt>
                <c:pt idx="62">
                  <c:v>0.43109999999999998</c:v>
                </c:pt>
                <c:pt idx="63">
                  <c:v>0.50960000000000005</c:v>
                </c:pt>
                <c:pt idx="64">
                  <c:v>0.27979999999999999</c:v>
                </c:pt>
                <c:pt idx="65">
                  <c:v>0.28799999999999998</c:v>
                </c:pt>
                <c:pt idx="66">
                  <c:v>0.1361</c:v>
                </c:pt>
                <c:pt idx="67">
                  <c:v>0.22170000000000001</c:v>
                </c:pt>
                <c:pt idx="68">
                  <c:v>0.4194</c:v>
                </c:pt>
                <c:pt idx="69">
                  <c:v>0.13059999999999999</c:v>
                </c:pt>
                <c:pt idx="70">
                  <c:v>5.1799999999999999E-2</c:v>
                </c:pt>
                <c:pt idx="71">
                  <c:v>0.1145</c:v>
                </c:pt>
                <c:pt idx="72">
                  <c:v>0.14280000000000001</c:v>
                </c:pt>
                <c:pt idx="73">
                  <c:v>3.6999999999999998E-2</c:v>
                </c:pt>
                <c:pt idx="74">
                  <c:v>8.2799999999999999E-2</c:v>
                </c:pt>
                <c:pt idx="75">
                  <c:v>0.49759999999999999</c:v>
                </c:pt>
                <c:pt idx="76">
                  <c:v>0.23319999999999999</c:v>
                </c:pt>
                <c:pt idx="77">
                  <c:v>0.3896</c:v>
                </c:pt>
                <c:pt idx="78">
                  <c:v>0.42849999999999999</c:v>
                </c:pt>
                <c:pt idx="79">
                  <c:v>0.314</c:v>
                </c:pt>
                <c:pt idx="80">
                  <c:v>7.2599999999999998E-2</c:v>
                </c:pt>
                <c:pt idx="81">
                  <c:v>6.4699999999999994E-2</c:v>
                </c:pt>
                <c:pt idx="82">
                  <c:v>0.22639999999999999</c:v>
                </c:pt>
                <c:pt idx="83">
                  <c:v>6.4899999999999999E-2</c:v>
                </c:pt>
                <c:pt idx="84">
                  <c:v>3.0300000000000001E-2</c:v>
                </c:pt>
                <c:pt idx="85">
                  <c:v>0.24390000000000001</c:v>
                </c:pt>
                <c:pt idx="86">
                  <c:v>0.3881</c:v>
                </c:pt>
                <c:pt idx="87">
                  <c:v>8.2500000000000004E-2</c:v>
                </c:pt>
                <c:pt idx="88">
                  <c:v>7.7999999999999996E-3</c:v>
                </c:pt>
                <c:pt idx="89">
                  <c:v>0.1686</c:v>
                </c:pt>
                <c:pt idx="90">
                  <c:v>0.28739999999999999</c:v>
                </c:pt>
                <c:pt idx="91">
                  <c:v>0.1986</c:v>
                </c:pt>
                <c:pt idx="92">
                  <c:v>0.2853</c:v>
                </c:pt>
                <c:pt idx="93">
                  <c:v>0.5464</c:v>
                </c:pt>
                <c:pt idx="94">
                  <c:v>0.2162</c:v>
                </c:pt>
                <c:pt idx="95">
                  <c:v>0.1666</c:v>
                </c:pt>
                <c:pt idx="96">
                  <c:v>0.36049999999999999</c:v>
                </c:pt>
                <c:pt idx="97">
                  <c:v>0.33389999999999997</c:v>
                </c:pt>
                <c:pt idx="98">
                  <c:v>0.2409</c:v>
                </c:pt>
                <c:pt idx="99">
                  <c:v>0.1537</c:v>
                </c:pt>
                <c:pt idx="100">
                  <c:v>0.54239999999999999</c:v>
                </c:pt>
                <c:pt idx="101">
                  <c:v>0.31480000000000002</c:v>
                </c:pt>
                <c:pt idx="102">
                  <c:v>6.3E-2</c:v>
                </c:pt>
                <c:pt idx="103">
                  <c:v>0.2142</c:v>
                </c:pt>
                <c:pt idx="104">
                  <c:v>0.18049999999999999</c:v>
                </c:pt>
                <c:pt idx="105">
                  <c:v>7.4999999999999997E-3</c:v>
                </c:pt>
                <c:pt idx="106">
                  <c:v>2.0999999999999999E-3</c:v>
                </c:pt>
                <c:pt idx="107">
                  <c:v>2.1499999999999998E-2</c:v>
                </c:pt>
                <c:pt idx="108">
                  <c:v>7.8E-2</c:v>
                </c:pt>
                <c:pt idx="109">
                  <c:v>0.15709999999999999</c:v>
                </c:pt>
                <c:pt idx="110">
                  <c:v>0.16159999999999999</c:v>
                </c:pt>
                <c:pt idx="111">
                  <c:v>9.9599999999999994E-2</c:v>
                </c:pt>
                <c:pt idx="112">
                  <c:v>7.6399999999999996E-2</c:v>
                </c:pt>
                <c:pt idx="113">
                  <c:v>3.5000000000000001E-3</c:v>
                </c:pt>
                <c:pt idx="114">
                  <c:v>5.45E-2</c:v>
                </c:pt>
                <c:pt idx="115">
                  <c:v>0.18679999999999999</c:v>
                </c:pt>
                <c:pt idx="116">
                  <c:v>0.18759999999999999</c:v>
                </c:pt>
                <c:pt idx="117">
                  <c:v>0.32229999999999998</c:v>
                </c:pt>
                <c:pt idx="118">
                  <c:v>0.3725</c:v>
                </c:pt>
                <c:pt idx="119">
                  <c:v>1.9408000000000001</c:v>
                </c:pt>
                <c:pt idx="120">
                  <c:v>0.35539999999999999</c:v>
                </c:pt>
                <c:pt idx="121">
                  <c:v>0.2298</c:v>
                </c:pt>
                <c:pt idx="122">
                  <c:v>0.11119999999999999</c:v>
                </c:pt>
                <c:pt idx="123">
                  <c:v>1.0800000000000001E-2</c:v>
                </c:pt>
                <c:pt idx="124">
                  <c:v>5.7299999999999997E-2</c:v>
                </c:pt>
                <c:pt idx="125">
                  <c:v>9.3200000000000005E-2</c:v>
                </c:pt>
                <c:pt idx="126">
                  <c:v>7.2300000000000003E-2</c:v>
                </c:pt>
                <c:pt idx="127">
                  <c:v>0.21290000000000001</c:v>
                </c:pt>
                <c:pt idx="128">
                  <c:v>0.37930000000000003</c:v>
                </c:pt>
                <c:pt idx="129">
                  <c:v>0.14940000000000001</c:v>
                </c:pt>
                <c:pt idx="130">
                  <c:v>0.2016</c:v>
                </c:pt>
                <c:pt idx="131">
                  <c:v>0.27750000000000002</c:v>
                </c:pt>
                <c:pt idx="132">
                  <c:v>0.37559999999999999</c:v>
                </c:pt>
                <c:pt idx="133">
                  <c:v>0.36780000000000002</c:v>
                </c:pt>
                <c:pt idx="134">
                  <c:v>0.20569999999999999</c:v>
                </c:pt>
                <c:pt idx="135">
                  <c:v>0.21010000000000001</c:v>
                </c:pt>
                <c:pt idx="136">
                  <c:v>2.86E-2</c:v>
                </c:pt>
                <c:pt idx="137">
                  <c:v>5.74E-2</c:v>
                </c:pt>
                <c:pt idx="138">
                  <c:v>0.30559999999999998</c:v>
                </c:pt>
                <c:pt idx="139">
                  <c:v>0.33150000000000002</c:v>
                </c:pt>
                <c:pt idx="140">
                  <c:v>0.14180000000000001</c:v>
                </c:pt>
                <c:pt idx="141">
                  <c:v>3.7100000000000001E-2</c:v>
                </c:pt>
                <c:pt idx="142">
                  <c:v>0.16650000000000001</c:v>
                </c:pt>
                <c:pt idx="143">
                  <c:v>9.0899999999999995E-2</c:v>
                </c:pt>
                <c:pt idx="144">
                  <c:v>3.0000000000000001E-3</c:v>
                </c:pt>
                <c:pt idx="145">
                  <c:v>1.23E-2</c:v>
                </c:pt>
                <c:pt idx="146">
                  <c:v>4.5600000000000002E-2</c:v>
                </c:pt>
                <c:pt idx="147">
                  <c:v>6.4999999999999997E-3</c:v>
                </c:pt>
                <c:pt idx="148">
                  <c:v>1.23E-2</c:v>
                </c:pt>
                <c:pt idx="149">
                  <c:v>0.06</c:v>
                </c:pt>
                <c:pt idx="150">
                  <c:v>0.15679999999999999</c:v>
                </c:pt>
                <c:pt idx="151">
                  <c:v>8.3000000000000001E-3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D-4435-A230-3017488ED64F}"/>
            </c:ext>
          </c:extLst>
        </c:ser>
        <c:ser>
          <c:idx val="4"/>
          <c:order val="1"/>
          <c:tx>
            <c:v>STOR</c:v>
          </c:tx>
          <c:spPr>
            <a:ln w="12700"/>
          </c:spPr>
          <c:marker>
            <c:symbol val="star"/>
            <c:size val="4"/>
          </c:marker>
          <c:cat>
            <c:numRef>
              <c:f>'Daten STOB'!$A$13:$A$378</c:f>
              <c:numCache>
                <c:formatCode>m/d/yyyy</c:formatCode>
                <c:ptCount val="366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</c:numCache>
            </c:numRef>
          </c:cat>
          <c:val>
            <c:numRef>
              <c:f>'Daten STOR'!$C$13:$C$378</c:f>
              <c:numCache>
                <c:formatCode>0.000</c:formatCode>
                <c:ptCount val="366"/>
                <c:pt idx="0">
                  <c:v>2.3999999999999998E-3</c:v>
                </c:pt>
                <c:pt idx="1">
                  <c:v>1.5E-3</c:v>
                </c:pt>
                <c:pt idx="2">
                  <c:v>3.7000000000000002E-3</c:v>
                </c:pt>
                <c:pt idx="3">
                  <c:v>6.1000000000000004E-3</c:v>
                </c:pt>
                <c:pt idx="4">
                  <c:v>2.5000000000000001E-3</c:v>
                </c:pt>
                <c:pt idx="5">
                  <c:v>1E-3</c:v>
                </c:pt>
                <c:pt idx="6">
                  <c:v>8.0000000000000004E-4</c:v>
                </c:pt>
                <c:pt idx="7">
                  <c:v>2.2000000000000001E-3</c:v>
                </c:pt>
                <c:pt idx="8">
                  <c:v>2.5000000000000001E-3</c:v>
                </c:pt>
                <c:pt idx="9">
                  <c:v>5.1999999999999998E-3</c:v>
                </c:pt>
                <c:pt idx="10">
                  <c:v>4.8999999999999998E-3</c:v>
                </c:pt>
                <c:pt idx="11">
                  <c:v>2.4899999999999999E-2</c:v>
                </c:pt>
                <c:pt idx="12">
                  <c:v>5.6099999999999997E-2</c:v>
                </c:pt>
                <c:pt idx="13">
                  <c:v>0.18629999999999999</c:v>
                </c:pt>
                <c:pt idx="14">
                  <c:v>4.3200000000000002E-2</c:v>
                </c:pt>
                <c:pt idx="15">
                  <c:v>4.3999999999999997E-2</c:v>
                </c:pt>
                <c:pt idx="16">
                  <c:v>7.9500000000000001E-2</c:v>
                </c:pt>
                <c:pt idx="17">
                  <c:v>3.7000000000000002E-3</c:v>
                </c:pt>
                <c:pt idx="18">
                  <c:v>1.52E-2</c:v>
                </c:pt>
                <c:pt idx="19">
                  <c:v>1.67E-2</c:v>
                </c:pt>
                <c:pt idx="20">
                  <c:v>0.19489999999999999</c:v>
                </c:pt>
                <c:pt idx="21">
                  <c:v>0.1037</c:v>
                </c:pt>
                <c:pt idx="22">
                  <c:v>3.5999999999999999E-3</c:v>
                </c:pt>
                <c:pt idx="23">
                  <c:v>1.4E-3</c:v>
                </c:pt>
                <c:pt idx="24">
                  <c:v>5.3E-3</c:v>
                </c:pt>
                <c:pt idx="25">
                  <c:v>3.7000000000000002E-3</c:v>
                </c:pt>
                <c:pt idx="26">
                  <c:v>1E-3</c:v>
                </c:pt>
                <c:pt idx="27">
                  <c:v>2.8999999999999998E-3</c:v>
                </c:pt>
                <c:pt idx="28">
                  <c:v>2.3E-3</c:v>
                </c:pt>
                <c:pt idx="29">
                  <c:v>3.7000000000000002E-3</c:v>
                </c:pt>
                <c:pt idx="30">
                  <c:v>4.2700000000000002E-2</c:v>
                </c:pt>
                <c:pt idx="31">
                  <c:v>6.9199999999999998E-2</c:v>
                </c:pt>
                <c:pt idx="32">
                  <c:v>0.14410000000000001</c:v>
                </c:pt>
                <c:pt idx="33">
                  <c:v>0.3216</c:v>
                </c:pt>
                <c:pt idx="34">
                  <c:v>0.1933</c:v>
                </c:pt>
                <c:pt idx="35">
                  <c:v>3.3999999999999998E-3</c:v>
                </c:pt>
                <c:pt idx="36">
                  <c:v>3.8999999999999998E-3</c:v>
                </c:pt>
                <c:pt idx="37">
                  <c:v>3.2000000000000002E-3</c:v>
                </c:pt>
                <c:pt idx="38">
                  <c:v>2.8899999999999999E-2</c:v>
                </c:pt>
                <c:pt idx="39">
                  <c:v>0.16739999999999999</c:v>
                </c:pt>
                <c:pt idx="40">
                  <c:v>1.5299999999999999E-2</c:v>
                </c:pt>
                <c:pt idx="41">
                  <c:v>8.9999999999999993E-3</c:v>
                </c:pt>
                <c:pt idx="42">
                  <c:v>4.6800000000000001E-2</c:v>
                </c:pt>
                <c:pt idx="43">
                  <c:v>1.2200000000000001E-2</c:v>
                </c:pt>
                <c:pt idx="44">
                  <c:v>9.9000000000000008E-3</c:v>
                </c:pt>
                <c:pt idx="45">
                  <c:v>5.3E-3</c:v>
                </c:pt>
                <c:pt idx="46">
                  <c:v>2.7000000000000001E-3</c:v>
                </c:pt>
                <c:pt idx="47">
                  <c:v>1.5299999999999999E-2</c:v>
                </c:pt>
                <c:pt idx="48">
                  <c:v>9.5999999999999992E-3</c:v>
                </c:pt>
                <c:pt idx="49">
                  <c:v>2.7900000000000001E-2</c:v>
                </c:pt>
                <c:pt idx="50">
                  <c:v>0.12640000000000001</c:v>
                </c:pt>
                <c:pt idx="51">
                  <c:v>1.9900000000000001E-2</c:v>
                </c:pt>
                <c:pt idx="52">
                  <c:v>5.4000000000000003E-3</c:v>
                </c:pt>
                <c:pt idx="53">
                  <c:v>2.9100000000000001E-2</c:v>
                </c:pt>
                <c:pt idx="54">
                  <c:v>6.8999999999999999E-3</c:v>
                </c:pt>
                <c:pt idx="55">
                  <c:v>6.1699999999999998E-2</c:v>
                </c:pt>
                <c:pt idx="57">
                  <c:v>2.7000000000000001E-3</c:v>
                </c:pt>
                <c:pt idx="58">
                  <c:v>7.0000000000000001E-3</c:v>
                </c:pt>
                <c:pt idx="59">
                  <c:v>6.4500000000000002E-2</c:v>
                </c:pt>
                <c:pt idx="60">
                  <c:v>0.10349999999999999</c:v>
                </c:pt>
                <c:pt idx="61">
                  <c:v>0.37730000000000002</c:v>
                </c:pt>
                <c:pt idx="62">
                  <c:v>0.26190000000000002</c:v>
                </c:pt>
                <c:pt idx="63">
                  <c:v>0.31359999999999999</c:v>
                </c:pt>
                <c:pt idx="64">
                  <c:v>0.36980000000000002</c:v>
                </c:pt>
                <c:pt idx="65">
                  <c:v>0.2477</c:v>
                </c:pt>
                <c:pt idx="66">
                  <c:v>0.255</c:v>
                </c:pt>
                <c:pt idx="67">
                  <c:v>0.27179999999999999</c:v>
                </c:pt>
                <c:pt idx="68">
                  <c:v>0.26729999999999998</c:v>
                </c:pt>
                <c:pt idx="69">
                  <c:v>0.1167</c:v>
                </c:pt>
                <c:pt idx="70">
                  <c:v>2.2700000000000001E-2</c:v>
                </c:pt>
                <c:pt idx="71">
                  <c:v>7.3400000000000007E-2</c:v>
                </c:pt>
                <c:pt idx="72">
                  <c:v>1.5699999999999999E-2</c:v>
                </c:pt>
                <c:pt idx="73">
                  <c:v>5.7000000000000002E-3</c:v>
                </c:pt>
                <c:pt idx="74">
                  <c:v>3.5499999999999997E-2</c:v>
                </c:pt>
                <c:pt idx="75">
                  <c:v>0.22070000000000001</c:v>
                </c:pt>
                <c:pt idx="76">
                  <c:v>6.1000000000000004E-3</c:v>
                </c:pt>
                <c:pt idx="77">
                  <c:v>0.36990000000000001</c:v>
                </c:pt>
                <c:pt idx="78">
                  <c:v>0.33310000000000001</c:v>
                </c:pt>
                <c:pt idx="79">
                  <c:v>0.15190000000000001</c:v>
                </c:pt>
                <c:pt idx="80">
                  <c:v>1.8100000000000002E-2</c:v>
                </c:pt>
                <c:pt idx="81">
                  <c:v>4.6300000000000001E-2</c:v>
                </c:pt>
                <c:pt idx="82">
                  <c:v>0.13819999999999999</c:v>
                </c:pt>
                <c:pt idx="83">
                  <c:v>1.2200000000000001E-2</c:v>
                </c:pt>
                <c:pt idx="84">
                  <c:v>2.3999999999999998E-3</c:v>
                </c:pt>
                <c:pt idx="85">
                  <c:v>9.1899999999999996E-2</c:v>
                </c:pt>
                <c:pt idx="86">
                  <c:v>0.17560000000000001</c:v>
                </c:pt>
                <c:pt idx="87">
                  <c:v>2.8000000000000001E-2</c:v>
                </c:pt>
                <c:pt idx="88">
                  <c:v>3.7000000000000002E-3</c:v>
                </c:pt>
                <c:pt idx="89">
                  <c:v>8.77E-2</c:v>
                </c:pt>
                <c:pt idx="90">
                  <c:v>0.12280000000000001</c:v>
                </c:pt>
                <c:pt idx="91">
                  <c:v>4.5999999999999999E-3</c:v>
                </c:pt>
                <c:pt idx="92">
                  <c:v>7.4499999999999997E-2</c:v>
                </c:pt>
                <c:pt idx="93">
                  <c:v>0.32190000000000002</c:v>
                </c:pt>
                <c:pt idx="94">
                  <c:v>0.1636</c:v>
                </c:pt>
                <c:pt idx="95">
                  <c:v>5.1700000000000003E-2</c:v>
                </c:pt>
                <c:pt idx="96">
                  <c:v>0.18079999999999999</c:v>
                </c:pt>
                <c:pt idx="97">
                  <c:v>0.18129999999999999</c:v>
                </c:pt>
                <c:pt idx="98">
                  <c:v>0.1206</c:v>
                </c:pt>
                <c:pt idx="99">
                  <c:v>6.4699999999999994E-2</c:v>
                </c:pt>
                <c:pt idx="100">
                  <c:v>0.40079999999999999</c:v>
                </c:pt>
                <c:pt idx="101">
                  <c:v>0.27739999999999998</c:v>
                </c:pt>
                <c:pt idx="102">
                  <c:v>4.1099999999999998E-2</c:v>
                </c:pt>
                <c:pt idx="103">
                  <c:v>0.17960000000000001</c:v>
                </c:pt>
                <c:pt idx="104">
                  <c:v>0.15509999999999999</c:v>
                </c:pt>
                <c:pt idx="105">
                  <c:v>7.1999999999999998E-3</c:v>
                </c:pt>
                <c:pt idx="106">
                  <c:v>1.5E-3</c:v>
                </c:pt>
                <c:pt idx="107">
                  <c:v>6.6E-3</c:v>
                </c:pt>
                <c:pt idx="108">
                  <c:v>2.9399999999999999E-2</c:v>
                </c:pt>
                <c:pt idx="109">
                  <c:v>0.1033</c:v>
                </c:pt>
                <c:pt idx="110">
                  <c:v>0.1411</c:v>
                </c:pt>
                <c:pt idx="111">
                  <c:v>3.78E-2</c:v>
                </c:pt>
                <c:pt idx="112">
                  <c:v>4.58E-2</c:v>
                </c:pt>
                <c:pt idx="113">
                  <c:v>2.5999999999999999E-3</c:v>
                </c:pt>
                <c:pt idx="114">
                  <c:v>1.95E-2</c:v>
                </c:pt>
                <c:pt idx="115">
                  <c:v>6.8900000000000003E-2</c:v>
                </c:pt>
                <c:pt idx="116">
                  <c:v>0.12759999999999999</c:v>
                </c:pt>
                <c:pt idx="117">
                  <c:v>0.1653</c:v>
                </c:pt>
                <c:pt idx="118">
                  <c:v>0.1696</c:v>
                </c:pt>
                <c:pt idx="119">
                  <c:v>0.62819999999999998</c:v>
                </c:pt>
                <c:pt idx="120">
                  <c:v>0.28610000000000002</c:v>
                </c:pt>
                <c:pt idx="121">
                  <c:v>0.1686</c:v>
                </c:pt>
                <c:pt idx="122">
                  <c:v>7.1199999999999999E-2</c:v>
                </c:pt>
                <c:pt idx="123">
                  <c:v>5.4000000000000003E-3</c:v>
                </c:pt>
                <c:pt idx="124">
                  <c:v>4.3E-3</c:v>
                </c:pt>
                <c:pt idx="125">
                  <c:v>2.41E-2</c:v>
                </c:pt>
                <c:pt idx="126">
                  <c:v>1.2E-2</c:v>
                </c:pt>
                <c:pt idx="127">
                  <c:v>2.8199999999999999E-2</c:v>
                </c:pt>
                <c:pt idx="128">
                  <c:v>6.2199999999999998E-2</c:v>
                </c:pt>
                <c:pt idx="129">
                  <c:v>0.15970000000000001</c:v>
                </c:pt>
                <c:pt idx="130">
                  <c:v>0.15859999999999999</c:v>
                </c:pt>
                <c:pt idx="131">
                  <c:v>9.8100000000000007E-2</c:v>
                </c:pt>
                <c:pt idx="132">
                  <c:v>0.1366</c:v>
                </c:pt>
                <c:pt idx="133">
                  <c:v>0.14080000000000001</c:v>
                </c:pt>
                <c:pt idx="134">
                  <c:v>7.0099999999999996E-2</c:v>
                </c:pt>
                <c:pt idx="135">
                  <c:v>9.5600000000000004E-2</c:v>
                </c:pt>
                <c:pt idx="136">
                  <c:v>1.2999999999999999E-2</c:v>
                </c:pt>
                <c:pt idx="137">
                  <c:v>2.4299999999999999E-2</c:v>
                </c:pt>
                <c:pt idx="138">
                  <c:v>0.13769999999999999</c:v>
                </c:pt>
                <c:pt idx="139">
                  <c:v>0.2213</c:v>
                </c:pt>
                <c:pt idx="140">
                  <c:v>8.1799999999999998E-2</c:v>
                </c:pt>
                <c:pt idx="141">
                  <c:v>2.8E-3</c:v>
                </c:pt>
                <c:pt idx="142">
                  <c:v>7.7399999999999997E-2</c:v>
                </c:pt>
                <c:pt idx="143">
                  <c:v>8.8099999999999998E-2</c:v>
                </c:pt>
                <c:pt idx="144">
                  <c:v>1.6000000000000001E-3</c:v>
                </c:pt>
                <c:pt idx="145">
                  <c:v>7.9000000000000008E-3</c:v>
                </c:pt>
                <c:pt idx="146">
                  <c:v>2E-3</c:v>
                </c:pt>
                <c:pt idx="147">
                  <c:v>1.9E-3</c:v>
                </c:pt>
                <c:pt idx="148">
                  <c:v>6.7999999999999996E-3</c:v>
                </c:pt>
                <c:pt idx="149">
                  <c:v>3.1600000000000003E-2</c:v>
                </c:pt>
                <c:pt idx="150">
                  <c:v>8.6099999999999996E-2</c:v>
                </c:pt>
                <c:pt idx="151">
                  <c:v>3.7000000000000002E-3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AD-4435-A230-3017488ED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9280"/>
        <c:axId val="52931200"/>
      </c:lineChart>
      <c:dateAx>
        <c:axId val="5292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Datum</a:t>
                </a:r>
              </a:p>
            </c:rich>
          </c:tx>
          <c:layout>
            <c:manualLayout>
              <c:xMode val="edge"/>
              <c:yMode val="edge"/>
              <c:x val="0.48232848232848202"/>
              <c:y val="0.92773109243697505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2931200"/>
        <c:crosses val="autoZero"/>
        <c:auto val="1"/>
        <c:lblOffset val="100"/>
        <c:baseTimeUnit val="days"/>
        <c:majorUnit val="3"/>
        <c:majorTimeUnit val="days"/>
      </c:dateAx>
      <c:valAx>
        <c:axId val="52931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µg/m³</a:t>
                </a:r>
              </a:p>
            </c:rich>
          </c:tx>
          <c:layout>
            <c:manualLayout>
              <c:xMode val="edge"/>
              <c:yMode val="edge"/>
              <c:x val="1.14345114345114E-2"/>
              <c:y val="0.43529411764705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2929280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782208121688338"/>
          <c:y val="9.0517214759919709E-2"/>
          <c:w val="0.24192395574770273"/>
          <c:h val="4.31953064690443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Arsen-Konzentration im PM</a:t>
            </a:r>
            <a:r>
              <a:rPr lang="de-DE" baseline="-25000"/>
              <a:t>10 </a:t>
            </a:r>
            <a:r>
              <a:rPr lang="de-DE" baseline="0"/>
              <a:t>2025</a:t>
            </a:r>
            <a:r>
              <a:rPr lang="de-DE" baseline="-25000"/>
              <a:t> </a:t>
            </a:r>
            <a:r>
              <a:rPr lang="de-DE"/>
              <a:t>Stolberg</a:t>
            </a:r>
          </a:p>
        </c:rich>
      </c:tx>
      <c:layout>
        <c:manualLayout>
          <c:xMode val="edge"/>
          <c:yMode val="edge"/>
          <c:x val="0.27242373930816061"/>
          <c:y val="4.0427181896380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104871807516759E-2"/>
          <c:y val="0.14173669467787114"/>
          <c:w val="0.83887733887733895"/>
          <c:h val="0.67731092436974805"/>
        </c:manualLayout>
      </c:layout>
      <c:lineChart>
        <c:grouping val="standard"/>
        <c:varyColors val="0"/>
        <c:ser>
          <c:idx val="0"/>
          <c:order val="0"/>
          <c:tx>
            <c:v>STOB</c:v>
          </c:tx>
          <c:spPr>
            <a:ln w="127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chemeClr val="accent6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'Daten STOB'!$A$13:$A$378</c:f>
              <c:numCache>
                <c:formatCode>m/d/yyyy</c:formatCode>
                <c:ptCount val="366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</c:numCache>
            </c:numRef>
          </c:cat>
          <c:val>
            <c:numRef>
              <c:f>'Daten STOB'!$F$13:$F$378</c:f>
              <c:numCache>
                <c:formatCode>0.00</c:formatCode>
                <c:ptCount val="366"/>
                <c:pt idx="0">
                  <c:v>0.15</c:v>
                </c:pt>
                <c:pt idx="1">
                  <c:v>0.215</c:v>
                </c:pt>
                <c:pt idx="2">
                  <c:v>0.34200000000000003</c:v>
                </c:pt>
                <c:pt idx="3">
                  <c:v>0.68600000000000005</c:v>
                </c:pt>
                <c:pt idx="4">
                  <c:v>0.24099999999999999</c:v>
                </c:pt>
                <c:pt idx="5">
                  <c:v>6.4000000000000001E-2</c:v>
                </c:pt>
                <c:pt idx="6">
                  <c:v>8.5000000000000006E-2</c:v>
                </c:pt>
                <c:pt idx="7">
                  <c:v>0.23300000000000001</c:v>
                </c:pt>
                <c:pt idx="8">
                  <c:v>0.22800000000000001</c:v>
                </c:pt>
                <c:pt idx="9">
                  <c:v>0.61699999999999999</c:v>
                </c:pt>
                <c:pt idx="10">
                  <c:v>0.33500000000000002</c:v>
                </c:pt>
                <c:pt idx="11">
                  <c:v>1.97</c:v>
                </c:pt>
                <c:pt idx="12">
                  <c:v>12.172000000000001</c:v>
                </c:pt>
                <c:pt idx="13">
                  <c:v>21.809000000000001</c:v>
                </c:pt>
                <c:pt idx="14">
                  <c:v>6.5170000000000003</c:v>
                </c:pt>
                <c:pt idx="15">
                  <c:v>7.2210000000000001</c:v>
                </c:pt>
                <c:pt idx="16">
                  <c:v>8.2189999999999994</c:v>
                </c:pt>
                <c:pt idx="17">
                  <c:v>0.22700000000000001</c:v>
                </c:pt>
                <c:pt idx="18">
                  <c:v>2.7290000000000001</c:v>
                </c:pt>
                <c:pt idx="19">
                  <c:v>1.0449999999999999</c:v>
                </c:pt>
                <c:pt idx="20">
                  <c:v>19.385000000000002</c:v>
                </c:pt>
                <c:pt idx="21">
                  <c:v>3.968</c:v>
                </c:pt>
                <c:pt idx="22">
                  <c:v>0.42899999999999999</c:v>
                </c:pt>
                <c:pt idx="23">
                  <c:v>0.14099999999999999</c:v>
                </c:pt>
                <c:pt idx="24">
                  <c:v>0.64900000000000002</c:v>
                </c:pt>
                <c:pt idx="25">
                  <c:v>0.57699999999999996</c:v>
                </c:pt>
                <c:pt idx="26">
                  <c:v>9.8000000000000004E-2</c:v>
                </c:pt>
                <c:pt idx="27">
                  <c:v>0.214</c:v>
                </c:pt>
                <c:pt idx="28">
                  <c:v>0.182</c:v>
                </c:pt>
                <c:pt idx="29">
                  <c:v>0.42</c:v>
                </c:pt>
                <c:pt idx="30">
                  <c:v>9.4489999999999998</c:v>
                </c:pt>
                <c:pt idx="31">
                  <c:v>29.611999999999998</c:v>
                </c:pt>
                <c:pt idx="32">
                  <c:v>22.795999999999999</c:v>
                </c:pt>
                <c:pt idx="33">
                  <c:v>36.817999999999998</c:v>
                </c:pt>
                <c:pt idx="34">
                  <c:v>17.007000000000001</c:v>
                </c:pt>
                <c:pt idx="35">
                  <c:v>0.32200000000000001</c:v>
                </c:pt>
                <c:pt idx="36">
                  <c:v>0.51300000000000001</c:v>
                </c:pt>
                <c:pt idx="37">
                  <c:v>1.1879999999999999</c:v>
                </c:pt>
                <c:pt idx="38">
                  <c:v>4.45</c:v>
                </c:pt>
                <c:pt idx="39">
                  <c:v>22.274999999999999</c:v>
                </c:pt>
                <c:pt idx="40">
                  <c:v>1.6259999999999999</c:v>
                </c:pt>
                <c:pt idx="41">
                  <c:v>0.69599999999999995</c:v>
                </c:pt>
                <c:pt idx="42">
                  <c:v>6.1559999999999997</c:v>
                </c:pt>
                <c:pt idx="43">
                  <c:v>1.0589999999999999</c:v>
                </c:pt>
                <c:pt idx="44">
                  <c:v>1.0049999999999999</c:v>
                </c:pt>
                <c:pt idx="45">
                  <c:v>0.65600000000000003</c:v>
                </c:pt>
                <c:pt idx="46">
                  <c:v>0.55400000000000005</c:v>
                </c:pt>
                <c:pt idx="47">
                  <c:v>5.2450000000000001</c:v>
                </c:pt>
                <c:pt idx="48">
                  <c:v>8.14</c:v>
                </c:pt>
                <c:pt idx="49">
                  <c:v>4.9219999999999997</c:v>
                </c:pt>
                <c:pt idx="50">
                  <c:v>5.306</c:v>
                </c:pt>
                <c:pt idx="51">
                  <c:v>0.86699999999999999</c:v>
                </c:pt>
                <c:pt idx="52">
                  <c:v>0.29299999999999998</c:v>
                </c:pt>
                <c:pt idx="53">
                  <c:v>0.63300000000000001</c:v>
                </c:pt>
                <c:pt idx="54">
                  <c:v>1.9830000000000001</c:v>
                </c:pt>
                <c:pt idx="55">
                  <c:v>3.4079999999999999</c:v>
                </c:pt>
                <c:pt idx="57">
                  <c:v>0.33800000000000002</c:v>
                </c:pt>
                <c:pt idx="58">
                  <c:v>0.214</c:v>
                </c:pt>
                <c:pt idx="59">
                  <c:v>6.0739999999999998</c:v>
                </c:pt>
                <c:pt idx="60">
                  <c:v>9.5449999999999999</c:v>
                </c:pt>
                <c:pt idx="61">
                  <c:v>27.483000000000001</c:v>
                </c:pt>
                <c:pt idx="62">
                  <c:v>10.131</c:v>
                </c:pt>
                <c:pt idx="63">
                  <c:v>18.419</c:v>
                </c:pt>
                <c:pt idx="64">
                  <c:v>8.484</c:v>
                </c:pt>
                <c:pt idx="65">
                  <c:v>7.6159999999999997</c:v>
                </c:pt>
                <c:pt idx="66">
                  <c:v>5.77</c:v>
                </c:pt>
                <c:pt idx="67">
                  <c:v>13.598000000000001</c:v>
                </c:pt>
                <c:pt idx="68">
                  <c:v>20.050999999999998</c:v>
                </c:pt>
                <c:pt idx="69">
                  <c:v>12.776999999999999</c:v>
                </c:pt>
                <c:pt idx="70">
                  <c:v>2.355</c:v>
                </c:pt>
                <c:pt idx="71">
                  <c:v>6.8449999999999998</c:v>
                </c:pt>
                <c:pt idx="72">
                  <c:v>4.4420000000000002</c:v>
                </c:pt>
                <c:pt idx="73">
                  <c:v>1.3859999999999999</c:v>
                </c:pt>
                <c:pt idx="74">
                  <c:v>6.9349999999999996</c:v>
                </c:pt>
                <c:pt idx="75">
                  <c:v>51.68</c:v>
                </c:pt>
                <c:pt idx="76">
                  <c:v>7.8259999999999996</c:v>
                </c:pt>
                <c:pt idx="77">
                  <c:v>14.396000000000001</c:v>
                </c:pt>
                <c:pt idx="78">
                  <c:v>19.55</c:v>
                </c:pt>
                <c:pt idx="79">
                  <c:v>13.561</c:v>
                </c:pt>
                <c:pt idx="80">
                  <c:v>3.3620000000000001</c:v>
                </c:pt>
                <c:pt idx="81">
                  <c:v>3.794</c:v>
                </c:pt>
                <c:pt idx="82">
                  <c:v>16.143999999999998</c:v>
                </c:pt>
                <c:pt idx="83">
                  <c:v>2.8439999999999999</c:v>
                </c:pt>
                <c:pt idx="84">
                  <c:v>1.046</c:v>
                </c:pt>
                <c:pt idx="85">
                  <c:v>14.81</c:v>
                </c:pt>
                <c:pt idx="86">
                  <c:v>21.645</c:v>
                </c:pt>
                <c:pt idx="87">
                  <c:v>6.9189999999999996</c:v>
                </c:pt>
                <c:pt idx="88">
                  <c:v>0.31900000000000001</c:v>
                </c:pt>
                <c:pt idx="89">
                  <c:v>8.1359999999999992</c:v>
                </c:pt>
                <c:pt idx="90">
                  <c:v>16.02</c:v>
                </c:pt>
                <c:pt idx="91">
                  <c:v>6.3529999999999998</c:v>
                </c:pt>
                <c:pt idx="92">
                  <c:v>9.2829999999999995</c:v>
                </c:pt>
                <c:pt idx="93">
                  <c:v>18.588999999999999</c:v>
                </c:pt>
                <c:pt idx="94">
                  <c:v>10.395</c:v>
                </c:pt>
                <c:pt idx="95">
                  <c:v>4.9379999999999997</c:v>
                </c:pt>
                <c:pt idx="96">
                  <c:v>16.295999999999999</c:v>
                </c:pt>
                <c:pt idx="97">
                  <c:v>16.55</c:v>
                </c:pt>
                <c:pt idx="98">
                  <c:v>15.84</c:v>
                </c:pt>
                <c:pt idx="99">
                  <c:v>6.3179999999999996</c:v>
                </c:pt>
                <c:pt idx="100">
                  <c:v>19.292000000000002</c:v>
                </c:pt>
                <c:pt idx="101">
                  <c:v>16.350000000000001</c:v>
                </c:pt>
                <c:pt idx="102">
                  <c:v>1.8620000000000001</c:v>
                </c:pt>
                <c:pt idx="103">
                  <c:v>9.8089999999999993</c:v>
                </c:pt>
                <c:pt idx="104">
                  <c:v>9.4459999999999997</c:v>
                </c:pt>
                <c:pt idx="105">
                  <c:v>0.68899999999999995</c:v>
                </c:pt>
                <c:pt idx="106">
                  <c:v>0.33</c:v>
                </c:pt>
                <c:pt idx="107">
                  <c:v>2.0470000000000002</c:v>
                </c:pt>
                <c:pt idx="108">
                  <c:v>5.0540000000000003</c:v>
                </c:pt>
                <c:pt idx="109">
                  <c:v>10.653</c:v>
                </c:pt>
                <c:pt idx="110">
                  <c:v>7.0510000000000002</c:v>
                </c:pt>
                <c:pt idx="111">
                  <c:v>3.601</c:v>
                </c:pt>
                <c:pt idx="112">
                  <c:v>2.762</c:v>
                </c:pt>
                <c:pt idx="113">
                  <c:v>0.42299999999999999</c:v>
                </c:pt>
                <c:pt idx="114">
                  <c:v>3.0379999999999998</c:v>
                </c:pt>
                <c:pt idx="115">
                  <c:v>10.49</c:v>
                </c:pt>
                <c:pt idx="116">
                  <c:v>9.68</c:v>
                </c:pt>
                <c:pt idx="117">
                  <c:v>12.090999999999999</c:v>
                </c:pt>
                <c:pt idx="118">
                  <c:v>25.074999999999999</c:v>
                </c:pt>
                <c:pt idx="119">
                  <c:v>92.981999999999999</c:v>
                </c:pt>
                <c:pt idx="120">
                  <c:v>14.829000000000001</c:v>
                </c:pt>
                <c:pt idx="121">
                  <c:v>7.1</c:v>
                </c:pt>
                <c:pt idx="122">
                  <c:v>4.87</c:v>
                </c:pt>
                <c:pt idx="123">
                  <c:v>0.76100000000000001</c:v>
                </c:pt>
                <c:pt idx="124">
                  <c:v>1.927</c:v>
                </c:pt>
                <c:pt idx="125">
                  <c:v>2.94</c:v>
                </c:pt>
                <c:pt idx="126">
                  <c:v>2.0459999999999998</c:v>
                </c:pt>
                <c:pt idx="127">
                  <c:v>5.2590000000000003</c:v>
                </c:pt>
                <c:pt idx="128">
                  <c:v>11.622999999999999</c:v>
                </c:pt>
                <c:pt idx="129">
                  <c:v>5.415</c:v>
                </c:pt>
                <c:pt idx="130">
                  <c:v>6.7060000000000004</c:v>
                </c:pt>
                <c:pt idx="131">
                  <c:v>9.6760000000000002</c:v>
                </c:pt>
                <c:pt idx="132">
                  <c:v>16.895</c:v>
                </c:pt>
                <c:pt idx="133">
                  <c:v>9.0069999999999997</c:v>
                </c:pt>
                <c:pt idx="134">
                  <c:v>6.7690000000000001</c:v>
                </c:pt>
                <c:pt idx="135">
                  <c:v>10.003</c:v>
                </c:pt>
                <c:pt idx="136">
                  <c:v>0.72599999999999998</c:v>
                </c:pt>
                <c:pt idx="137">
                  <c:v>2.843</c:v>
                </c:pt>
                <c:pt idx="138">
                  <c:v>10.042</c:v>
                </c:pt>
                <c:pt idx="139">
                  <c:v>9.3469999999999995</c:v>
                </c:pt>
                <c:pt idx="140">
                  <c:v>4.5880000000000001</c:v>
                </c:pt>
                <c:pt idx="141">
                  <c:v>1.246</c:v>
                </c:pt>
                <c:pt idx="142">
                  <c:v>4.9210000000000003</c:v>
                </c:pt>
                <c:pt idx="143">
                  <c:v>3.226</c:v>
                </c:pt>
                <c:pt idx="144">
                  <c:v>0.126</c:v>
                </c:pt>
                <c:pt idx="145">
                  <c:v>0.38500000000000001</c:v>
                </c:pt>
                <c:pt idx="146">
                  <c:v>1.3879999999999999</c:v>
                </c:pt>
                <c:pt idx="147">
                  <c:v>0.26600000000000001</c:v>
                </c:pt>
                <c:pt idx="148">
                  <c:v>0.70099999999999996</c:v>
                </c:pt>
                <c:pt idx="149">
                  <c:v>3.3119999999999998</c:v>
                </c:pt>
                <c:pt idx="150">
                  <c:v>15.738</c:v>
                </c:pt>
                <c:pt idx="151">
                  <c:v>0.59899999999999998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9D-4CFC-A09C-02FDD646FFB3}"/>
            </c:ext>
          </c:extLst>
        </c:ser>
        <c:ser>
          <c:idx val="4"/>
          <c:order val="1"/>
          <c:tx>
            <c:v>STOR</c:v>
          </c:tx>
          <c:spPr>
            <a:ln w="12700"/>
          </c:spPr>
          <c:marker>
            <c:symbol val="star"/>
            <c:size val="4"/>
          </c:marker>
          <c:cat>
            <c:numRef>
              <c:f>'Daten STOB'!$A$13:$A$378</c:f>
              <c:numCache>
                <c:formatCode>m/d/yyyy</c:formatCode>
                <c:ptCount val="366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</c:numCache>
            </c:numRef>
          </c:cat>
          <c:val>
            <c:numRef>
              <c:f>'Daten STOR'!$F$13:$F$378</c:f>
              <c:numCache>
                <c:formatCode>0.00</c:formatCode>
                <c:ptCount val="366"/>
                <c:pt idx="0">
                  <c:v>0.41299999999999998</c:v>
                </c:pt>
                <c:pt idx="1">
                  <c:v>0.107</c:v>
                </c:pt>
                <c:pt idx="2">
                  <c:v>0.28699999999999998</c:v>
                </c:pt>
                <c:pt idx="3">
                  <c:v>0.28299999999999997</c:v>
                </c:pt>
                <c:pt idx="4">
                  <c:v>0.128</c:v>
                </c:pt>
                <c:pt idx="5">
                  <c:v>7.0999999999999994E-2</c:v>
                </c:pt>
                <c:pt idx="6">
                  <c:v>4.3999999999999997E-2</c:v>
                </c:pt>
                <c:pt idx="7">
                  <c:v>0.111</c:v>
                </c:pt>
                <c:pt idx="8">
                  <c:v>0.186</c:v>
                </c:pt>
                <c:pt idx="9">
                  <c:v>0.441</c:v>
                </c:pt>
                <c:pt idx="10">
                  <c:v>0.312</c:v>
                </c:pt>
                <c:pt idx="11">
                  <c:v>2.2200000000000002</c:v>
                </c:pt>
                <c:pt idx="12">
                  <c:v>7.0990000000000002</c:v>
                </c:pt>
                <c:pt idx="13">
                  <c:v>13.781000000000001</c:v>
                </c:pt>
                <c:pt idx="14">
                  <c:v>4.157</c:v>
                </c:pt>
                <c:pt idx="15">
                  <c:v>2.9710000000000001</c:v>
                </c:pt>
                <c:pt idx="16">
                  <c:v>4.3479999999999999</c:v>
                </c:pt>
                <c:pt idx="17">
                  <c:v>0.20499999999999999</c:v>
                </c:pt>
                <c:pt idx="18">
                  <c:v>2.5990000000000002</c:v>
                </c:pt>
                <c:pt idx="19">
                  <c:v>1.123</c:v>
                </c:pt>
                <c:pt idx="20">
                  <c:v>17.170000000000002</c:v>
                </c:pt>
                <c:pt idx="21">
                  <c:v>9.2940000000000005</c:v>
                </c:pt>
                <c:pt idx="22">
                  <c:v>0.41099999999999998</c:v>
                </c:pt>
                <c:pt idx="23">
                  <c:v>9.7000000000000003E-2</c:v>
                </c:pt>
                <c:pt idx="24">
                  <c:v>0.41099999999999998</c:v>
                </c:pt>
                <c:pt idx="25">
                  <c:v>0.43099999999999999</c:v>
                </c:pt>
                <c:pt idx="26">
                  <c:v>8.3000000000000004E-2</c:v>
                </c:pt>
                <c:pt idx="27">
                  <c:v>0.1</c:v>
                </c:pt>
                <c:pt idx="28">
                  <c:v>0.14599999999999999</c:v>
                </c:pt>
                <c:pt idx="29">
                  <c:v>0.30399999999999999</c:v>
                </c:pt>
                <c:pt idx="30">
                  <c:v>4.8029999999999999</c:v>
                </c:pt>
                <c:pt idx="31">
                  <c:v>7.0339999999999998</c:v>
                </c:pt>
                <c:pt idx="32">
                  <c:v>12.58</c:v>
                </c:pt>
                <c:pt idx="33">
                  <c:v>19.353999999999999</c:v>
                </c:pt>
                <c:pt idx="34">
                  <c:v>13.115</c:v>
                </c:pt>
                <c:pt idx="35">
                  <c:v>0.24099999999999999</c:v>
                </c:pt>
                <c:pt idx="36">
                  <c:v>0.35699999999999998</c:v>
                </c:pt>
                <c:pt idx="37">
                  <c:v>0.61699999999999999</c:v>
                </c:pt>
                <c:pt idx="38">
                  <c:v>2.8159999999999998</c:v>
                </c:pt>
                <c:pt idx="39">
                  <c:v>18.472000000000001</c:v>
                </c:pt>
                <c:pt idx="40">
                  <c:v>1.383</c:v>
                </c:pt>
                <c:pt idx="41">
                  <c:v>0.65500000000000003</c:v>
                </c:pt>
                <c:pt idx="42">
                  <c:v>3.5609999999999999</c:v>
                </c:pt>
                <c:pt idx="43">
                  <c:v>1.085</c:v>
                </c:pt>
                <c:pt idx="44">
                  <c:v>0.52400000000000002</c:v>
                </c:pt>
                <c:pt idx="45">
                  <c:v>0.30199999999999999</c:v>
                </c:pt>
                <c:pt idx="46">
                  <c:v>0.114</c:v>
                </c:pt>
                <c:pt idx="47">
                  <c:v>1.23</c:v>
                </c:pt>
                <c:pt idx="48">
                  <c:v>0.70699999999999996</c:v>
                </c:pt>
                <c:pt idx="49">
                  <c:v>1.0880000000000001</c:v>
                </c:pt>
                <c:pt idx="50">
                  <c:v>4.4249999999999998</c:v>
                </c:pt>
                <c:pt idx="51">
                  <c:v>0.88100000000000001</c:v>
                </c:pt>
                <c:pt idx="52">
                  <c:v>0.32600000000000001</c:v>
                </c:pt>
                <c:pt idx="53">
                  <c:v>1.0589999999999999</c:v>
                </c:pt>
                <c:pt idx="54">
                  <c:v>0.29299999999999998</c:v>
                </c:pt>
                <c:pt idx="55">
                  <c:v>3.6560000000000001</c:v>
                </c:pt>
                <c:pt idx="57">
                  <c:v>0.14099999999999999</c:v>
                </c:pt>
                <c:pt idx="58">
                  <c:v>0.17799999999999999</c:v>
                </c:pt>
                <c:pt idx="59">
                  <c:v>2.403</c:v>
                </c:pt>
                <c:pt idx="60">
                  <c:v>6.8310000000000004</c:v>
                </c:pt>
                <c:pt idx="61">
                  <c:v>16.105</c:v>
                </c:pt>
                <c:pt idx="62">
                  <c:v>5.9050000000000002</c:v>
                </c:pt>
                <c:pt idx="63">
                  <c:v>12.672000000000001</c:v>
                </c:pt>
                <c:pt idx="64">
                  <c:v>19.463999999999999</c:v>
                </c:pt>
                <c:pt idx="65">
                  <c:v>8.6820000000000004</c:v>
                </c:pt>
                <c:pt idx="66">
                  <c:v>9.9019999999999992</c:v>
                </c:pt>
                <c:pt idx="67">
                  <c:v>17.690000000000001</c:v>
                </c:pt>
                <c:pt idx="68">
                  <c:v>15.223000000000001</c:v>
                </c:pt>
                <c:pt idx="69">
                  <c:v>10.865</c:v>
                </c:pt>
                <c:pt idx="70">
                  <c:v>2.0089999999999999</c:v>
                </c:pt>
                <c:pt idx="71">
                  <c:v>5.6379999999999999</c:v>
                </c:pt>
                <c:pt idx="72">
                  <c:v>0.57199999999999995</c:v>
                </c:pt>
                <c:pt idx="73">
                  <c:v>0.44800000000000001</c:v>
                </c:pt>
                <c:pt idx="74">
                  <c:v>3.508</c:v>
                </c:pt>
                <c:pt idx="75">
                  <c:v>22.677</c:v>
                </c:pt>
                <c:pt idx="76">
                  <c:v>0.48599999999999999</c:v>
                </c:pt>
                <c:pt idx="77">
                  <c:v>13.132</c:v>
                </c:pt>
                <c:pt idx="78">
                  <c:v>16.239000000000001</c:v>
                </c:pt>
                <c:pt idx="79">
                  <c:v>8.2349999999999994</c:v>
                </c:pt>
                <c:pt idx="80">
                  <c:v>1.0249999999999999</c:v>
                </c:pt>
                <c:pt idx="81">
                  <c:v>2.4249999999999998</c:v>
                </c:pt>
                <c:pt idx="82">
                  <c:v>9.0220000000000002</c:v>
                </c:pt>
                <c:pt idx="83">
                  <c:v>0.95199999999999996</c:v>
                </c:pt>
                <c:pt idx="84">
                  <c:v>0.16700000000000001</c:v>
                </c:pt>
                <c:pt idx="85">
                  <c:v>6.1459999999999999</c:v>
                </c:pt>
                <c:pt idx="86">
                  <c:v>14.282999999999999</c:v>
                </c:pt>
                <c:pt idx="87">
                  <c:v>2.7290000000000001</c:v>
                </c:pt>
                <c:pt idx="88">
                  <c:v>0.20100000000000001</c:v>
                </c:pt>
                <c:pt idx="89">
                  <c:v>3.4049999999999998</c:v>
                </c:pt>
                <c:pt idx="90">
                  <c:v>7.3380000000000001</c:v>
                </c:pt>
                <c:pt idx="91">
                  <c:v>0.26800000000000002</c:v>
                </c:pt>
                <c:pt idx="92">
                  <c:v>2.6080000000000001</c:v>
                </c:pt>
                <c:pt idx="93">
                  <c:v>13.192</c:v>
                </c:pt>
                <c:pt idx="94">
                  <c:v>6.0839999999999996</c:v>
                </c:pt>
                <c:pt idx="95">
                  <c:v>1.1379999999999999</c:v>
                </c:pt>
                <c:pt idx="96">
                  <c:v>8.2870000000000008</c:v>
                </c:pt>
                <c:pt idx="97">
                  <c:v>9.7750000000000004</c:v>
                </c:pt>
                <c:pt idx="98">
                  <c:v>7.0250000000000004</c:v>
                </c:pt>
                <c:pt idx="99">
                  <c:v>2.3109999999999999</c:v>
                </c:pt>
                <c:pt idx="100">
                  <c:v>10.282999999999999</c:v>
                </c:pt>
                <c:pt idx="101">
                  <c:v>14.974</c:v>
                </c:pt>
                <c:pt idx="102">
                  <c:v>1.274</c:v>
                </c:pt>
                <c:pt idx="103">
                  <c:v>9.2919999999999998</c:v>
                </c:pt>
                <c:pt idx="104">
                  <c:v>7.2569999999999997</c:v>
                </c:pt>
                <c:pt idx="105">
                  <c:v>0.32600000000000001</c:v>
                </c:pt>
                <c:pt idx="106">
                  <c:v>0.157</c:v>
                </c:pt>
                <c:pt idx="107">
                  <c:v>0.87</c:v>
                </c:pt>
                <c:pt idx="108">
                  <c:v>1.85</c:v>
                </c:pt>
                <c:pt idx="109">
                  <c:v>6.9889999999999999</c:v>
                </c:pt>
                <c:pt idx="110">
                  <c:v>6.4909999999999997</c:v>
                </c:pt>
                <c:pt idx="111">
                  <c:v>1.4890000000000001</c:v>
                </c:pt>
                <c:pt idx="112">
                  <c:v>2.1560000000000001</c:v>
                </c:pt>
                <c:pt idx="113">
                  <c:v>0.26200000000000001</c:v>
                </c:pt>
                <c:pt idx="114">
                  <c:v>1.175</c:v>
                </c:pt>
                <c:pt idx="115">
                  <c:v>3.1829999999999998</c:v>
                </c:pt>
                <c:pt idx="116">
                  <c:v>5.9939999999999998</c:v>
                </c:pt>
                <c:pt idx="117">
                  <c:v>5.798</c:v>
                </c:pt>
                <c:pt idx="118">
                  <c:v>11.776999999999999</c:v>
                </c:pt>
                <c:pt idx="119">
                  <c:v>29.308</c:v>
                </c:pt>
                <c:pt idx="120">
                  <c:v>15.48</c:v>
                </c:pt>
                <c:pt idx="121">
                  <c:v>5.4619999999999997</c:v>
                </c:pt>
                <c:pt idx="122">
                  <c:v>3.0680000000000001</c:v>
                </c:pt>
                <c:pt idx="123">
                  <c:v>0.51800000000000002</c:v>
                </c:pt>
                <c:pt idx="124">
                  <c:v>0.246</c:v>
                </c:pt>
                <c:pt idx="125">
                  <c:v>1.0109999999999999</c:v>
                </c:pt>
                <c:pt idx="126">
                  <c:v>0.39500000000000002</c:v>
                </c:pt>
                <c:pt idx="127">
                  <c:v>0.85799999999999998</c:v>
                </c:pt>
                <c:pt idx="128">
                  <c:v>1.623</c:v>
                </c:pt>
                <c:pt idx="129">
                  <c:v>6.4459999999999997</c:v>
                </c:pt>
                <c:pt idx="130">
                  <c:v>7.2320000000000002</c:v>
                </c:pt>
                <c:pt idx="131">
                  <c:v>3.3359999999999999</c:v>
                </c:pt>
                <c:pt idx="132">
                  <c:v>7.1539999999999999</c:v>
                </c:pt>
                <c:pt idx="133">
                  <c:v>3.1949999999999998</c:v>
                </c:pt>
                <c:pt idx="134">
                  <c:v>2.4060000000000001</c:v>
                </c:pt>
                <c:pt idx="135">
                  <c:v>5.4690000000000003</c:v>
                </c:pt>
                <c:pt idx="136">
                  <c:v>0.25900000000000001</c:v>
                </c:pt>
                <c:pt idx="137">
                  <c:v>1.1739999999999999</c:v>
                </c:pt>
                <c:pt idx="138">
                  <c:v>5.4390000000000001</c:v>
                </c:pt>
                <c:pt idx="139">
                  <c:v>7.024</c:v>
                </c:pt>
                <c:pt idx="140">
                  <c:v>3.3250000000000002</c:v>
                </c:pt>
                <c:pt idx="141">
                  <c:v>0.24099999999999999</c:v>
                </c:pt>
                <c:pt idx="142">
                  <c:v>2.6760000000000002</c:v>
                </c:pt>
                <c:pt idx="143">
                  <c:v>3.798</c:v>
                </c:pt>
                <c:pt idx="144">
                  <c:v>8.7999999999999995E-2</c:v>
                </c:pt>
                <c:pt idx="145">
                  <c:v>0.35699999999999998</c:v>
                </c:pt>
                <c:pt idx="146">
                  <c:v>0.105</c:v>
                </c:pt>
                <c:pt idx="147">
                  <c:v>0.14399999999999999</c:v>
                </c:pt>
                <c:pt idx="148">
                  <c:v>0.52800000000000002</c:v>
                </c:pt>
                <c:pt idx="149">
                  <c:v>1.7010000000000001</c:v>
                </c:pt>
                <c:pt idx="150">
                  <c:v>8.1440000000000001</c:v>
                </c:pt>
                <c:pt idx="151">
                  <c:v>0.23499999999999999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9D-4CFC-A09C-02FDD646F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9280"/>
        <c:axId val="52931200"/>
      </c:lineChart>
      <c:dateAx>
        <c:axId val="5292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Datum</a:t>
                </a:r>
              </a:p>
            </c:rich>
          </c:tx>
          <c:layout>
            <c:manualLayout>
              <c:xMode val="edge"/>
              <c:yMode val="edge"/>
              <c:x val="0.48232848232848202"/>
              <c:y val="0.92773109243697505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2931200"/>
        <c:crosses val="autoZero"/>
        <c:auto val="1"/>
        <c:lblOffset val="100"/>
        <c:baseTimeUnit val="days"/>
        <c:majorUnit val="3"/>
        <c:majorTimeUnit val="days"/>
      </c:dateAx>
      <c:valAx>
        <c:axId val="52931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ng/m³</a:t>
                </a:r>
              </a:p>
            </c:rich>
          </c:tx>
          <c:layout>
            <c:manualLayout>
              <c:xMode val="edge"/>
              <c:yMode val="edge"/>
              <c:x val="1.14345114345114E-2"/>
              <c:y val="0.4352941176470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2929280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1730376604803315"/>
          <c:y val="9.0532212885154062E-2"/>
          <c:w val="0.19689212625737079"/>
          <c:h val="4.31953064690443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Cadmium-Konzentration im PM</a:t>
            </a:r>
            <a:r>
              <a:rPr lang="de-DE" baseline="-25000"/>
              <a:t>10 </a:t>
            </a:r>
            <a:r>
              <a:rPr lang="de-DE" baseline="0"/>
              <a:t>2025</a:t>
            </a:r>
            <a:r>
              <a:rPr lang="de-DE" baseline="-25000"/>
              <a:t> </a:t>
            </a:r>
            <a:r>
              <a:rPr lang="de-DE"/>
              <a:t>Stolberg</a:t>
            </a:r>
          </a:p>
        </c:rich>
      </c:tx>
      <c:layout>
        <c:manualLayout>
          <c:xMode val="edge"/>
          <c:yMode val="edge"/>
          <c:x val="0.26964016241184885"/>
          <c:y val="4.0427181896380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321294911204988E-2"/>
          <c:y val="0.1484593837535014"/>
          <c:w val="0.83887733887733895"/>
          <c:h val="0.67731092436974805"/>
        </c:manualLayout>
      </c:layout>
      <c:lineChart>
        <c:grouping val="standard"/>
        <c:varyColors val="0"/>
        <c:ser>
          <c:idx val="0"/>
          <c:order val="0"/>
          <c:tx>
            <c:v>STOB</c:v>
          </c:tx>
          <c:spPr>
            <a:ln w="127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chemeClr val="accent6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'Daten STOB'!$A$13:$A$378</c:f>
              <c:numCache>
                <c:formatCode>m/d/yyyy</c:formatCode>
                <c:ptCount val="366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</c:numCache>
            </c:numRef>
          </c:cat>
          <c:val>
            <c:numRef>
              <c:f>'Daten STOB'!$D$13:$D$378</c:f>
              <c:numCache>
                <c:formatCode>0.00</c:formatCode>
                <c:ptCount val="366"/>
                <c:pt idx="0">
                  <c:v>4.1000000000000002E-2</c:v>
                </c:pt>
                <c:pt idx="1">
                  <c:v>0.16200000000000001</c:v>
                </c:pt>
                <c:pt idx="2">
                  <c:v>0.113</c:v>
                </c:pt>
                <c:pt idx="3">
                  <c:v>0.38</c:v>
                </c:pt>
                <c:pt idx="4">
                  <c:v>0.09</c:v>
                </c:pt>
                <c:pt idx="5">
                  <c:v>0.02</c:v>
                </c:pt>
                <c:pt idx="6">
                  <c:v>0.03</c:v>
                </c:pt>
                <c:pt idx="7">
                  <c:v>5.6000000000000001E-2</c:v>
                </c:pt>
                <c:pt idx="8">
                  <c:v>8.5999999999999993E-2</c:v>
                </c:pt>
                <c:pt idx="9">
                  <c:v>0.16</c:v>
                </c:pt>
                <c:pt idx="10">
                  <c:v>0.14000000000000001</c:v>
                </c:pt>
                <c:pt idx="11">
                  <c:v>0.54800000000000004</c:v>
                </c:pt>
                <c:pt idx="12">
                  <c:v>2.4039999999999999</c:v>
                </c:pt>
                <c:pt idx="13">
                  <c:v>9.5269999999999992</c:v>
                </c:pt>
                <c:pt idx="14">
                  <c:v>1.409</c:v>
                </c:pt>
                <c:pt idx="15">
                  <c:v>2.8330000000000002</c:v>
                </c:pt>
                <c:pt idx="16">
                  <c:v>2.2839999999999998</c:v>
                </c:pt>
                <c:pt idx="17">
                  <c:v>0.25700000000000001</c:v>
                </c:pt>
                <c:pt idx="18">
                  <c:v>1.08</c:v>
                </c:pt>
                <c:pt idx="19">
                  <c:v>0.623</c:v>
                </c:pt>
                <c:pt idx="20">
                  <c:v>9.2379999999999995</c:v>
                </c:pt>
                <c:pt idx="21">
                  <c:v>1.907</c:v>
                </c:pt>
                <c:pt idx="22">
                  <c:v>9.7000000000000003E-2</c:v>
                </c:pt>
                <c:pt idx="23">
                  <c:v>5.6000000000000001E-2</c:v>
                </c:pt>
                <c:pt idx="24">
                  <c:v>0.308</c:v>
                </c:pt>
                <c:pt idx="25">
                  <c:v>0.25900000000000001</c:v>
                </c:pt>
                <c:pt idx="26">
                  <c:v>3.1E-2</c:v>
                </c:pt>
                <c:pt idx="27">
                  <c:v>0.122</c:v>
                </c:pt>
                <c:pt idx="28">
                  <c:v>6.2E-2</c:v>
                </c:pt>
                <c:pt idx="29">
                  <c:v>0.123</c:v>
                </c:pt>
                <c:pt idx="30">
                  <c:v>3.9220000000000002</c:v>
                </c:pt>
                <c:pt idx="31">
                  <c:v>10.291</c:v>
                </c:pt>
                <c:pt idx="32">
                  <c:v>10.85</c:v>
                </c:pt>
                <c:pt idx="33">
                  <c:v>15.927</c:v>
                </c:pt>
                <c:pt idx="34">
                  <c:v>6.2930000000000001</c:v>
                </c:pt>
                <c:pt idx="35">
                  <c:v>0.14199999999999999</c:v>
                </c:pt>
                <c:pt idx="36">
                  <c:v>0.13400000000000001</c:v>
                </c:pt>
                <c:pt idx="37">
                  <c:v>0.28499999999999998</c:v>
                </c:pt>
                <c:pt idx="38">
                  <c:v>1.3420000000000001</c:v>
                </c:pt>
                <c:pt idx="39">
                  <c:v>11.048</c:v>
                </c:pt>
                <c:pt idx="40">
                  <c:v>1.0660000000000001</c:v>
                </c:pt>
                <c:pt idx="41">
                  <c:v>0.19800000000000001</c:v>
                </c:pt>
                <c:pt idx="42">
                  <c:v>2.1230000000000002</c:v>
                </c:pt>
                <c:pt idx="43">
                  <c:v>0.35599999999999998</c:v>
                </c:pt>
                <c:pt idx="44">
                  <c:v>0.38600000000000001</c:v>
                </c:pt>
                <c:pt idx="45">
                  <c:v>0.36899999999999999</c:v>
                </c:pt>
                <c:pt idx="46">
                  <c:v>0.35299999999999998</c:v>
                </c:pt>
                <c:pt idx="47">
                  <c:v>1.7050000000000001</c:v>
                </c:pt>
                <c:pt idx="48">
                  <c:v>2.323</c:v>
                </c:pt>
                <c:pt idx="49">
                  <c:v>2.5470000000000002</c:v>
                </c:pt>
                <c:pt idx="50">
                  <c:v>5.2050000000000001</c:v>
                </c:pt>
                <c:pt idx="51">
                  <c:v>0.44500000000000001</c:v>
                </c:pt>
                <c:pt idx="52">
                  <c:v>0.11</c:v>
                </c:pt>
                <c:pt idx="53">
                  <c:v>0.42199999999999999</c:v>
                </c:pt>
                <c:pt idx="54">
                  <c:v>0.496</c:v>
                </c:pt>
                <c:pt idx="55">
                  <c:v>1.7949999999999999</c:v>
                </c:pt>
                <c:pt idx="57">
                  <c:v>0.11600000000000001</c:v>
                </c:pt>
                <c:pt idx="58">
                  <c:v>0.45600000000000002</c:v>
                </c:pt>
                <c:pt idx="59">
                  <c:v>2.032</c:v>
                </c:pt>
                <c:pt idx="60">
                  <c:v>7.875</c:v>
                </c:pt>
                <c:pt idx="61">
                  <c:v>19.837</c:v>
                </c:pt>
                <c:pt idx="62">
                  <c:v>8.6150000000000002</c:v>
                </c:pt>
                <c:pt idx="63">
                  <c:v>8.3539999999999992</c:v>
                </c:pt>
                <c:pt idx="64">
                  <c:v>5.2560000000000002</c:v>
                </c:pt>
                <c:pt idx="65">
                  <c:v>8.0820000000000007</c:v>
                </c:pt>
                <c:pt idx="66">
                  <c:v>3.8660000000000001</c:v>
                </c:pt>
                <c:pt idx="67">
                  <c:v>5.1130000000000004</c:v>
                </c:pt>
                <c:pt idx="68">
                  <c:v>9.3620000000000001</c:v>
                </c:pt>
                <c:pt idx="69">
                  <c:v>3.2669999999999999</c:v>
                </c:pt>
                <c:pt idx="70">
                  <c:v>0.60699999999999998</c:v>
                </c:pt>
                <c:pt idx="71">
                  <c:v>2.71</c:v>
                </c:pt>
                <c:pt idx="72">
                  <c:v>5.5620000000000003</c:v>
                </c:pt>
                <c:pt idx="73">
                  <c:v>0.38600000000000001</c:v>
                </c:pt>
                <c:pt idx="74">
                  <c:v>1.978</c:v>
                </c:pt>
                <c:pt idx="75">
                  <c:v>9.8170000000000002</c:v>
                </c:pt>
                <c:pt idx="76">
                  <c:v>2.1320000000000001</c:v>
                </c:pt>
                <c:pt idx="77">
                  <c:v>19.145</c:v>
                </c:pt>
                <c:pt idx="78">
                  <c:v>13.765000000000001</c:v>
                </c:pt>
                <c:pt idx="79">
                  <c:v>7.3460000000000001</c:v>
                </c:pt>
                <c:pt idx="80">
                  <c:v>1.9650000000000001</c:v>
                </c:pt>
                <c:pt idx="81">
                  <c:v>2.37</c:v>
                </c:pt>
                <c:pt idx="82">
                  <c:v>8.9659999999999993</c:v>
                </c:pt>
                <c:pt idx="83">
                  <c:v>0.65600000000000003</c:v>
                </c:pt>
                <c:pt idx="84">
                  <c:v>0.25700000000000001</c:v>
                </c:pt>
                <c:pt idx="85">
                  <c:v>9.3620000000000001</c:v>
                </c:pt>
                <c:pt idx="86">
                  <c:v>10.705</c:v>
                </c:pt>
                <c:pt idx="87">
                  <c:v>1.94</c:v>
                </c:pt>
                <c:pt idx="88">
                  <c:v>9.2999999999999999E-2</c:v>
                </c:pt>
                <c:pt idx="89">
                  <c:v>6.6269999999999998</c:v>
                </c:pt>
                <c:pt idx="90">
                  <c:v>8.0389999999999997</c:v>
                </c:pt>
                <c:pt idx="91">
                  <c:v>1.5640000000000001</c:v>
                </c:pt>
                <c:pt idx="92">
                  <c:v>5.4850000000000003</c:v>
                </c:pt>
                <c:pt idx="93">
                  <c:v>14.717000000000001</c:v>
                </c:pt>
                <c:pt idx="94">
                  <c:v>8.7850000000000001</c:v>
                </c:pt>
                <c:pt idx="95">
                  <c:v>5.82</c:v>
                </c:pt>
                <c:pt idx="96">
                  <c:v>7.5289999999999999</c:v>
                </c:pt>
                <c:pt idx="97">
                  <c:v>5.5609999999999999</c:v>
                </c:pt>
                <c:pt idx="98">
                  <c:v>4.0049999999999999</c:v>
                </c:pt>
                <c:pt idx="99">
                  <c:v>2.972</c:v>
                </c:pt>
                <c:pt idx="100">
                  <c:v>11.071</c:v>
                </c:pt>
                <c:pt idx="101">
                  <c:v>11.21</c:v>
                </c:pt>
                <c:pt idx="102">
                  <c:v>1.2470000000000001</c:v>
                </c:pt>
                <c:pt idx="103">
                  <c:v>6.09</c:v>
                </c:pt>
                <c:pt idx="104">
                  <c:v>4.9029999999999996</c:v>
                </c:pt>
                <c:pt idx="105">
                  <c:v>0.216</c:v>
                </c:pt>
                <c:pt idx="106">
                  <c:v>4.4999999999999998E-2</c:v>
                </c:pt>
                <c:pt idx="107">
                  <c:v>0.55700000000000005</c:v>
                </c:pt>
                <c:pt idx="108">
                  <c:v>3.23</c:v>
                </c:pt>
                <c:pt idx="109">
                  <c:v>4.7789999999999999</c:v>
                </c:pt>
                <c:pt idx="110">
                  <c:v>5.2130000000000001</c:v>
                </c:pt>
                <c:pt idx="111">
                  <c:v>2.1789999999999998</c:v>
                </c:pt>
                <c:pt idx="112">
                  <c:v>1.919</c:v>
                </c:pt>
                <c:pt idx="113">
                  <c:v>7.5999999999999998E-2</c:v>
                </c:pt>
                <c:pt idx="114">
                  <c:v>1.419</c:v>
                </c:pt>
                <c:pt idx="115">
                  <c:v>5.556</c:v>
                </c:pt>
                <c:pt idx="116">
                  <c:v>5.7030000000000003</c:v>
                </c:pt>
                <c:pt idx="117">
                  <c:v>6.4029999999999996</c:v>
                </c:pt>
                <c:pt idx="118">
                  <c:v>6.6079999999999997</c:v>
                </c:pt>
                <c:pt idx="119">
                  <c:v>231.059</c:v>
                </c:pt>
                <c:pt idx="120">
                  <c:v>11.407999999999999</c:v>
                </c:pt>
                <c:pt idx="121">
                  <c:v>12.510999999999999</c:v>
                </c:pt>
                <c:pt idx="122">
                  <c:v>2.6949999999999998</c:v>
                </c:pt>
                <c:pt idx="123">
                  <c:v>0.14199999999999999</c:v>
                </c:pt>
                <c:pt idx="124">
                  <c:v>0.46600000000000003</c:v>
                </c:pt>
                <c:pt idx="125">
                  <c:v>2.589</c:v>
                </c:pt>
                <c:pt idx="126">
                  <c:v>0.93200000000000005</c:v>
                </c:pt>
                <c:pt idx="127">
                  <c:v>2.3220000000000001</c:v>
                </c:pt>
                <c:pt idx="128">
                  <c:v>5.1989999999999998</c:v>
                </c:pt>
                <c:pt idx="129">
                  <c:v>5.4210000000000003</c:v>
                </c:pt>
                <c:pt idx="130">
                  <c:v>6.9050000000000002</c:v>
                </c:pt>
                <c:pt idx="131">
                  <c:v>6.1909999999999998</c:v>
                </c:pt>
                <c:pt idx="132">
                  <c:v>10.276999999999999</c:v>
                </c:pt>
                <c:pt idx="133">
                  <c:v>9.1989999999999998</c:v>
                </c:pt>
                <c:pt idx="134">
                  <c:v>2.3580000000000001</c:v>
                </c:pt>
                <c:pt idx="135">
                  <c:v>3.5289999999999999</c:v>
                </c:pt>
                <c:pt idx="136">
                  <c:v>1.1399999999999999</c:v>
                </c:pt>
                <c:pt idx="137">
                  <c:v>1.226</c:v>
                </c:pt>
                <c:pt idx="138">
                  <c:v>14.086</c:v>
                </c:pt>
                <c:pt idx="139">
                  <c:v>8.9890000000000008</c:v>
                </c:pt>
                <c:pt idx="140">
                  <c:v>2.819</c:v>
                </c:pt>
                <c:pt idx="141">
                  <c:v>0.314</c:v>
                </c:pt>
                <c:pt idx="142">
                  <c:v>4.9740000000000002</c:v>
                </c:pt>
                <c:pt idx="143">
                  <c:v>3.7480000000000002</c:v>
                </c:pt>
                <c:pt idx="144">
                  <c:v>3.6999999999999998E-2</c:v>
                </c:pt>
                <c:pt idx="145">
                  <c:v>0.128</c:v>
                </c:pt>
                <c:pt idx="146">
                  <c:v>0.36699999999999999</c:v>
                </c:pt>
                <c:pt idx="147">
                  <c:v>8.1000000000000003E-2</c:v>
                </c:pt>
                <c:pt idx="148">
                  <c:v>0.32100000000000001</c:v>
                </c:pt>
                <c:pt idx="149">
                  <c:v>2.081</c:v>
                </c:pt>
                <c:pt idx="150">
                  <c:v>5.0149999999999997</c:v>
                </c:pt>
                <c:pt idx="151">
                  <c:v>0.14499999999999999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06-4C0D-9ACF-CBCFADA39E1F}"/>
            </c:ext>
          </c:extLst>
        </c:ser>
        <c:ser>
          <c:idx val="4"/>
          <c:order val="1"/>
          <c:tx>
            <c:v>STOR</c:v>
          </c:tx>
          <c:spPr>
            <a:ln w="12700"/>
          </c:spPr>
          <c:marker>
            <c:symbol val="star"/>
            <c:size val="4"/>
          </c:marker>
          <c:cat>
            <c:numRef>
              <c:f>'Daten STOB'!$A$13:$A$378</c:f>
              <c:numCache>
                <c:formatCode>m/d/yyyy</c:formatCode>
                <c:ptCount val="366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</c:numCache>
            </c:numRef>
          </c:cat>
          <c:val>
            <c:numRef>
              <c:f>'Daten STOR'!$D$13:$D$378</c:f>
              <c:numCache>
                <c:formatCode>0.00</c:formatCode>
                <c:ptCount val="366"/>
                <c:pt idx="0">
                  <c:v>9.8000000000000004E-2</c:v>
                </c:pt>
                <c:pt idx="1">
                  <c:v>7.9000000000000001E-2</c:v>
                </c:pt>
                <c:pt idx="2">
                  <c:v>0.11</c:v>
                </c:pt>
                <c:pt idx="3">
                  <c:v>0.15</c:v>
                </c:pt>
                <c:pt idx="4">
                  <c:v>6.4000000000000001E-2</c:v>
                </c:pt>
                <c:pt idx="5">
                  <c:v>2.1999999999999999E-2</c:v>
                </c:pt>
                <c:pt idx="6">
                  <c:v>2.8000000000000001E-2</c:v>
                </c:pt>
                <c:pt idx="7">
                  <c:v>6.2E-2</c:v>
                </c:pt>
                <c:pt idx="8">
                  <c:v>6.4000000000000001E-2</c:v>
                </c:pt>
                <c:pt idx="9">
                  <c:v>0.153</c:v>
                </c:pt>
                <c:pt idx="10">
                  <c:v>0.15</c:v>
                </c:pt>
                <c:pt idx="11">
                  <c:v>0.56299999999999994</c:v>
                </c:pt>
                <c:pt idx="12">
                  <c:v>1.34</c:v>
                </c:pt>
                <c:pt idx="13">
                  <c:v>5.5110000000000001</c:v>
                </c:pt>
                <c:pt idx="14">
                  <c:v>1.081</c:v>
                </c:pt>
                <c:pt idx="15">
                  <c:v>1.413</c:v>
                </c:pt>
                <c:pt idx="16">
                  <c:v>1.375</c:v>
                </c:pt>
                <c:pt idx="17">
                  <c:v>0.21199999999999999</c:v>
                </c:pt>
                <c:pt idx="18">
                  <c:v>0.58099999999999996</c:v>
                </c:pt>
                <c:pt idx="19">
                  <c:v>0.66300000000000003</c:v>
                </c:pt>
                <c:pt idx="20">
                  <c:v>8.2590000000000003</c:v>
                </c:pt>
                <c:pt idx="21">
                  <c:v>5.0350000000000001</c:v>
                </c:pt>
                <c:pt idx="22">
                  <c:v>0.13600000000000001</c:v>
                </c:pt>
                <c:pt idx="23">
                  <c:v>4.8000000000000001E-2</c:v>
                </c:pt>
                <c:pt idx="24">
                  <c:v>0.316</c:v>
                </c:pt>
                <c:pt idx="25">
                  <c:v>0.16800000000000001</c:v>
                </c:pt>
                <c:pt idx="26">
                  <c:v>3.2000000000000001E-2</c:v>
                </c:pt>
                <c:pt idx="27">
                  <c:v>9.4E-2</c:v>
                </c:pt>
                <c:pt idx="28">
                  <c:v>6.8000000000000005E-2</c:v>
                </c:pt>
                <c:pt idx="29">
                  <c:v>0.12</c:v>
                </c:pt>
                <c:pt idx="30">
                  <c:v>2.4009999999999998</c:v>
                </c:pt>
                <c:pt idx="31">
                  <c:v>2.7320000000000002</c:v>
                </c:pt>
                <c:pt idx="32">
                  <c:v>6.3559999999999999</c:v>
                </c:pt>
                <c:pt idx="33">
                  <c:v>9.3740000000000006</c:v>
                </c:pt>
                <c:pt idx="34">
                  <c:v>5.2039999999999997</c:v>
                </c:pt>
                <c:pt idx="35">
                  <c:v>0.129</c:v>
                </c:pt>
                <c:pt idx="36">
                  <c:v>0.127</c:v>
                </c:pt>
                <c:pt idx="37">
                  <c:v>0.13</c:v>
                </c:pt>
                <c:pt idx="38">
                  <c:v>1.298</c:v>
                </c:pt>
                <c:pt idx="39">
                  <c:v>10.753</c:v>
                </c:pt>
                <c:pt idx="40">
                  <c:v>0.98199999999999998</c:v>
                </c:pt>
                <c:pt idx="41">
                  <c:v>0.27200000000000002</c:v>
                </c:pt>
                <c:pt idx="42">
                  <c:v>1.482</c:v>
                </c:pt>
                <c:pt idx="43">
                  <c:v>0.377</c:v>
                </c:pt>
                <c:pt idx="44">
                  <c:v>0.309</c:v>
                </c:pt>
                <c:pt idx="45">
                  <c:v>0.36499999999999999</c:v>
                </c:pt>
                <c:pt idx="46">
                  <c:v>0.13</c:v>
                </c:pt>
                <c:pt idx="47">
                  <c:v>0.55800000000000005</c:v>
                </c:pt>
                <c:pt idx="48">
                  <c:v>0.309</c:v>
                </c:pt>
                <c:pt idx="49">
                  <c:v>0.82499999999999996</c:v>
                </c:pt>
                <c:pt idx="50">
                  <c:v>4.9550000000000001</c:v>
                </c:pt>
                <c:pt idx="51">
                  <c:v>0.91900000000000004</c:v>
                </c:pt>
                <c:pt idx="52">
                  <c:v>0.126</c:v>
                </c:pt>
                <c:pt idx="53">
                  <c:v>0.749</c:v>
                </c:pt>
                <c:pt idx="54">
                  <c:v>0.14099999999999999</c:v>
                </c:pt>
                <c:pt idx="55">
                  <c:v>1.7470000000000001</c:v>
                </c:pt>
                <c:pt idx="57">
                  <c:v>8.3000000000000004E-2</c:v>
                </c:pt>
                <c:pt idx="58">
                  <c:v>0.46800000000000003</c:v>
                </c:pt>
                <c:pt idx="59">
                  <c:v>0.76</c:v>
                </c:pt>
                <c:pt idx="60">
                  <c:v>4.4400000000000004</c:v>
                </c:pt>
                <c:pt idx="61">
                  <c:v>10.6</c:v>
                </c:pt>
                <c:pt idx="62">
                  <c:v>6.33</c:v>
                </c:pt>
                <c:pt idx="63">
                  <c:v>5.819</c:v>
                </c:pt>
                <c:pt idx="64">
                  <c:v>6.6619999999999999</c:v>
                </c:pt>
                <c:pt idx="65">
                  <c:v>8.1240000000000006</c:v>
                </c:pt>
                <c:pt idx="66">
                  <c:v>15.237</c:v>
                </c:pt>
                <c:pt idx="67">
                  <c:v>6.3360000000000003</c:v>
                </c:pt>
                <c:pt idx="68">
                  <c:v>6.9039999999999999</c:v>
                </c:pt>
                <c:pt idx="69">
                  <c:v>3.1309999999999998</c:v>
                </c:pt>
                <c:pt idx="70">
                  <c:v>0.63800000000000001</c:v>
                </c:pt>
                <c:pt idx="71">
                  <c:v>2.1739999999999999</c:v>
                </c:pt>
                <c:pt idx="72">
                  <c:v>2.2639999999999998</c:v>
                </c:pt>
                <c:pt idx="73">
                  <c:v>0.14299999999999999</c:v>
                </c:pt>
                <c:pt idx="74">
                  <c:v>1.0469999999999999</c:v>
                </c:pt>
                <c:pt idx="75">
                  <c:v>5.3150000000000004</c:v>
                </c:pt>
                <c:pt idx="76">
                  <c:v>0.21099999999999999</c:v>
                </c:pt>
                <c:pt idx="77">
                  <c:v>17.413</c:v>
                </c:pt>
                <c:pt idx="78">
                  <c:v>11.324999999999999</c:v>
                </c:pt>
                <c:pt idx="79">
                  <c:v>5.2290000000000001</c:v>
                </c:pt>
                <c:pt idx="80">
                  <c:v>0.61399999999999999</c:v>
                </c:pt>
                <c:pt idx="81">
                  <c:v>2.048</c:v>
                </c:pt>
                <c:pt idx="82">
                  <c:v>5.383</c:v>
                </c:pt>
                <c:pt idx="83">
                  <c:v>0.30199999999999999</c:v>
                </c:pt>
                <c:pt idx="84">
                  <c:v>4.8000000000000001E-2</c:v>
                </c:pt>
                <c:pt idx="85">
                  <c:v>4.8920000000000003</c:v>
                </c:pt>
                <c:pt idx="86">
                  <c:v>6.1580000000000004</c:v>
                </c:pt>
                <c:pt idx="87">
                  <c:v>0.91700000000000004</c:v>
                </c:pt>
                <c:pt idx="88">
                  <c:v>8.3000000000000004E-2</c:v>
                </c:pt>
                <c:pt idx="89">
                  <c:v>3.919</c:v>
                </c:pt>
                <c:pt idx="90">
                  <c:v>4.2720000000000002</c:v>
                </c:pt>
                <c:pt idx="91">
                  <c:v>0.11899999999999999</c:v>
                </c:pt>
                <c:pt idx="92">
                  <c:v>2.8490000000000002</c:v>
                </c:pt>
                <c:pt idx="93">
                  <c:v>9.8040000000000003</c:v>
                </c:pt>
                <c:pt idx="94">
                  <c:v>6.1050000000000004</c:v>
                </c:pt>
                <c:pt idx="95">
                  <c:v>1.339</c:v>
                </c:pt>
                <c:pt idx="96">
                  <c:v>3.9470000000000001</c:v>
                </c:pt>
                <c:pt idx="97">
                  <c:v>2.9279999999999999</c:v>
                </c:pt>
                <c:pt idx="98">
                  <c:v>2.1869999999999998</c:v>
                </c:pt>
                <c:pt idx="99">
                  <c:v>1.5349999999999999</c:v>
                </c:pt>
                <c:pt idx="100">
                  <c:v>7.431</c:v>
                </c:pt>
                <c:pt idx="101">
                  <c:v>10.37</c:v>
                </c:pt>
                <c:pt idx="102">
                  <c:v>0.95099999999999996</c:v>
                </c:pt>
                <c:pt idx="103">
                  <c:v>4.726</c:v>
                </c:pt>
                <c:pt idx="104">
                  <c:v>3.6819999999999999</c:v>
                </c:pt>
                <c:pt idx="105">
                  <c:v>0.214</c:v>
                </c:pt>
                <c:pt idx="106">
                  <c:v>4.2000000000000003E-2</c:v>
                </c:pt>
                <c:pt idx="107">
                  <c:v>0.182</c:v>
                </c:pt>
                <c:pt idx="108">
                  <c:v>1.4179999999999999</c:v>
                </c:pt>
                <c:pt idx="109">
                  <c:v>3.1</c:v>
                </c:pt>
                <c:pt idx="110">
                  <c:v>3.8530000000000002</c:v>
                </c:pt>
                <c:pt idx="111">
                  <c:v>1.0149999999999999</c:v>
                </c:pt>
                <c:pt idx="112">
                  <c:v>1.59</c:v>
                </c:pt>
                <c:pt idx="113">
                  <c:v>6.4000000000000001E-2</c:v>
                </c:pt>
                <c:pt idx="114">
                  <c:v>0.55000000000000004</c:v>
                </c:pt>
                <c:pt idx="115">
                  <c:v>2.4780000000000002</c:v>
                </c:pt>
                <c:pt idx="116">
                  <c:v>3.593</c:v>
                </c:pt>
                <c:pt idx="117">
                  <c:v>3.3730000000000002</c:v>
                </c:pt>
                <c:pt idx="118">
                  <c:v>3.08</c:v>
                </c:pt>
                <c:pt idx="119">
                  <c:v>76.349000000000004</c:v>
                </c:pt>
                <c:pt idx="120">
                  <c:v>6.7370000000000001</c:v>
                </c:pt>
                <c:pt idx="121">
                  <c:v>8.4239999999999995</c:v>
                </c:pt>
                <c:pt idx="122">
                  <c:v>1.8740000000000001</c:v>
                </c:pt>
                <c:pt idx="123">
                  <c:v>8.3000000000000004E-2</c:v>
                </c:pt>
                <c:pt idx="124">
                  <c:v>6.5000000000000002E-2</c:v>
                </c:pt>
                <c:pt idx="125">
                  <c:v>0.85499999999999998</c:v>
                </c:pt>
                <c:pt idx="126">
                  <c:v>0.29499999999999998</c:v>
                </c:pt>
                <c:pt idx="127">
                  <c:v>0.78100000000000003</c:v>
                </c:pt>
                <c:pt idx="128">
                  <c:v>1.1930000000000001</c:v>
                </c:pt>
                <c:pt idx="129">
                  <c:v>4.2119999999999997</c:v>
                </c:pt>
                <c:pt idx="130">
                  <c:v>4.6029999999999998</c:v>
                </c:pt>
                <c:pt idx="131">
                  <c:v>2.524</c:v>
                </c:pt>
                <c:pt idx="132">
                  <c:v>4.5579999999999998</c:v>
                </c:pt>
                <c:pt idx="133">
                  <c:v>4.1749999999999998</c:v>
                </c:pt>
                <c:pt idx="134">
                  <c:v>0.997</c:v>
                </c:pt>
                <c:pt idx="135">
                  <c:v>2.278</c:v>
                </c:pt>
                <c:pt idx="136">
                  <c:v>1.034</c:v>
                </c:pt>
                <c:pt idx="137">
                  <c:v>0.76</c:v>
                </c:pt>
                <c:pt idx="138">
                  <c:v>7.0469999999999997</c:v>
                </c:pt>
                <c:pt idx="139">
                  <c:v>6.2469999999999999</c:v>
                </c:pt>
                <c:pt idx="140">
                  <c:v>2.1349999999999998</c:v>
                </c:pt>
                <c:pt idx="141">
                  <c:v>6.8000000000000005E-2</c:v>
                </c:pt>
                <c:pt idx="142">
                  <c:v>2.5489999999999999</c:v>
                </c:pt>
                <c:pt idx="143">
                  <c:v>2.907</c:v>
                </c:pt>
                <c:pt idx="144">
                  <c:v>3.2000000000000001E-2</c:v>
                </c:pt>
                <c:pt idx="145">
                  <c:v>0.121</c:v>
                </c:pt>
                <c:pt idx="146">
                  <c:v>4.3999999999999997E-2</c:v>
                </c:pt>
                <c:pt idx="147">
                  <c:v>3.4000000000000002E-2</c:v>
                </c:pt>
                <c:pt idx="148">
                  <c:v>0.23100000000000001</c:v>
                </c:pt>
                <c:pt idx="149">
                  <c:v>1.127</c:v>
                </c:pt>
                <c:pt idx="150">
                  <c:v>3.0960000000000001</c:v>
                </c:pt>
                <c:pt idx="151">
                  <c:v>9.7000000000000003E-2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D1-404F-B147-C6CE6D020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9280"/>
        <c:axId val="52931200"/>
        <c:extLst/>
      </c:lineChart>
      <c:dateAx>
        <c:axId val="5292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Datum</a:t>
                </a:r>
              </a:p>
            </c:rich>
          </c:tx>
          <c:layout>
            <c:manualLayout>
              <c:xMode val="edge"/>
              <c:yMode val="edge"/>
              <c:x val="0.48232848232848202"/>
              <c:y val="0.92773109243697505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2931200"/>
        <c:crosses val="autoZero"/>
        <c:auto val="1"/>
        <c:lblOffset val="100"/>
        <c:baseTimeUnit val="days"/>
        <c:majorUnit val="3"/>
        <c:majorTimeUnit val="days"/>
      </c:dateAx>
      <c:valAx>
        <c:axId val="52931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ng/m³</a:t>
                </a:r>
              </a:p>
            </c:rich>
          </c:tx>
          <c:layout>
            <c:manualLayout>
              <c:xMode val="edge"/>
              <c:yMode val="edge"/>
              <c:x val="8.6508967172422863E-3"/>
              <c:y val="0.4352941176470588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2929280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2838601855352632"/>
          <c:y val="9.2773109243697485E-2"/>
          <c:w val="0.21215400624349634"/>
          <c:h val="4.31953064690443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Metall-Konzentrationen im PM</a:t>
            </a:r>
            <a:r>
              <a:rPr lang="de-DE" baseline="-25000"/>
              <a:t>10 </a:t>
            </a:r>
            <a:r>
              <a:rPr lang="de-DE" baseline="0"/>
              <a:t>2025 Stolberg (</a:t>
            </a:r>
            <a:r>
              <a:rPr lang="de-DE"/>
              <a:t>STOB)</a:t>
            </a:r>
          </a:p>
        </c:rich>
      </c:tx>
      <c:layout>
        <c:manualLayout>
          <c:xMode val="edge"/>
          <c:yMode val="edge"/>
          <c:x val="0.21953577827823714"/>
          <c:y val="2.6981803745120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713097713097705E-2"/>
          <c:y val="0.14621848739495799"/>
          <c:w val="0.82632980743770912"/>
          <c:h val="0.67731092436974805"/>
        </c:manualLayout>
      </c:layou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9280"/>
        <c:axId val="5293120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'Daten STOB'!$C$6:$C$7</c15:sqref>
                        </c15:formulaRef>
                      </c:ext>
                    </c:extLst>
                    <c:strCache>
                      <c:ptCount val="2"/>
                      <c:pt idx="0">
                        <c:v>Blei</c:v>
                      </c:pt>
                      <c:pt idx="1">
                        <c:v>µg/m³ </c:v>
                      </c:pt>
                    </c:strCache>
                  </c:strRef>
                </c:tx>
                <c:spPr>
                  <a:ln w="12700">
                    <a:solidFill>
                      <a:schemeClr val="accent6">
                        <a:lumMod val="75000"/>
                      </a:schemeClr>
                    </a:solidFill>
                    <a:prstDash val="solid"/>
                  </a:ln>
                </c:spPr>
                <c:marker>
                  <c:symbol val="diamond"/>
                  <c:size val="4"/>
                  <c:spPr>
                    <a:solidFill>
                      <a:schemeClr val="accent6">
                        <a:lumMod val="75000"/>
                      </a:schemeClr>
                    </a:solidFill>
                    <a:ln w="12700">
                      <a:solidFill>
                        <a:schemeClr val="accent6">
                          <a:lumMod val="75000"/>
                        </a:schemeClr>
                      </a:solidFill>
                      <a:prstDash val="solid"/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'Daten STOB'!$A$13:$A$378</c15:sqref>
                        </c15:formulaRef>
                      </c:ext>
                    </c:extLst>
                    <c:numCache>
                      <c:formatCode>m/d/yyyy</c:formatCode>
                      <c:ptCount val="366"/>
                      <c:pt idx="0">
                        <c:v>45658</c:v>
                      </c:pt>
                      <c:pt idx="1">
                        <c:v>45659</c:v>
                      </c:pt>
                      <c:pt idx="2">
                        <c:v>45660</c:v>
                      </c:pt>
                      <c:pt idx="3">
                        <c:v>45661</c:v>
                      </c:pt>
                      <c:pt idx="4">
                        <c:v>45662</c:v>
                      </c:pt>
                      <c:pt idx="5">
                        <c:v>45663</c:v>
                      </c:pt>
                      <c:pt idx="6">
                        <c:v>45664</c:v>
                      </c:pt>
                      <c:pt idx="7">
                        <c:v>45665</c:v>
                      </c:pt>
                      <c:pt idx="8">
                        <c:v>45666</c:v>
                      </c:pt>
                      <c:pt idx="9">
                        <c:v>45667</c:v>
                      </c:pt>
                      <c:pt idx="10">
                        <c:v>45668</c:v>
                      </c:pt>
                      <c:pt idx="11">
                        <c:v>45669</c:v>
                      </c:pt>
                      <c:pt idx="12">
                        <c:v>45670</c:v>
                      </c:pt>
                      <c:pt idx="13">
                        <c:v>45671</c:v>
                      </c:pt>
                      <c:pt idx="14">
                        <c:v>45672</c:v>
                      </c:pt>
                      <c:pt idx="15">
                        <c:v>45673</c:v>
                      </c:pt>
                      <c:pt idx="16">
                        <c:v>45674</c:v>
                      </c:pt>
                      <c:pt idx="17">
                        <c:v>45675</c:v>
                      </c:pt>
                      <c:pt idx="18">
                        <c:v>45676</c:v>
                      </c:pt>
                      <c:pt idx="19">
                        <c:v>45677</c:v>
                      </c:pt>
                      <c:pt idx="20">
                        <c:v>45678</c:v>
                      </c:pt>
                      <c:pt idx="21">
                        <c:v>45679</c:v>
                      </c:pt>
                      <c:pt idx="22">
                        <c:v>45680</c:v>
                      </c:pt>
                      <c:pt idx="23">
                        <c:v>45681</c:v>
                      </c:pt>
                      <c:pt idx="24">
                        <c:v>45682</c:v>
                      </c:pt>
                      <c:pt idx="25">
                        <c:v>45683</c:v>
                      </c:pt>
                      <c:pt idx="26">
                        <c:v>45684</c:v>
                      </c:pt>
                      <c:pt idx="27">
                        <c:v>45685</c:v>
                      </c:pt>
                      <c:pt idx="28">
                        <c:v>45686</c:v>
                      </c:pt>
                      <c:pt idx="29">
                        <c:v>45687</c:v>
                      </c:pt>
                      <c:pt idx="30">
                        <c:v>45688</c:v>
                      </c:pt>
                      <c:pt idx="31">
                        <c:v>45689</c:v>
                      </c:pt>
                      <c:pt idx="32">
                        <c:v>45690</c:v>
                      </c:pt>
                      <c:pt idx="33">
                        <c:v>45691</c:v>
                      </c:pt>
                      <c:pt idx="34">
                        <c:v>45692</c:v>
                      </c:pt>
                      <c:pt idx="35">
                        <c:v>45693</c:v>
                      </c:pt>
                      <c:pt idx="36">
                        <c:v>45694</c:v>
                      </c:pt>
                      <c:pt idx="37">
                        <c:v>45695</c:v>
                      </c:pt>
                      <c:pt idx="38">
                        <c:v>45696</c:v>
                      </c:pt>
                      <c:pt idx="39">
                        <c:v>45697</c:v>
                      </c:pt>
                      <c:pt idx="40">
                        <c:v>45698</c:v>
                      </c:pt>
                      <c:pt idx="41">
                        <c:v>45699</c:v>
                      </c:pt>
                      <c:pt idx="42">
                        <c:v>45700</c:v>
                      </c:pt>
                      <c:pt idx="43">
                        <c:v>45701</c:v>
                      </c:pt>
                      <c:pt idx="44">
                        <c:v>45702</c:v>
                      </c:pt>
                      <c:pt idx="45">
                        <c:v>45703</c:v>
                      </c:pt>
                      <c:pt idx="46">
                        <c:v>45704</c:v>
                      </c:pt>
                      <c:pt idx="47">
                        <c:v>45705</c:v>
                      </c:pt>
                      <c:pt idx="48">
                        <c:v>45706</c:v>
                      </c:pt>
                      <c:pt idx="49">
                        <c:v>45707</c:v>
                      </c:pt>
                      <c:pt idx="50">
                        <c:v>45708</c:v>
                      </c:pt>
                      <c:pt idx="51">
                        <c:v>45709</c:v>
                      </c:pt>
                      <c:pt idx="52">
                        <c:v>45710</c:v>
                      </c:pt>
                      <c:pt idx="53">
                        <c:v>45711</c:v>
                      </c:pt>
                      <c:pt idx="54">
                        <c:v>45712</c:v>
                      </c:pt>
                      <c:pt idx="55">
                        <c:v>45713</c:v>
                      </c:pt>
                      <c:pt idx="56">
                        <c:v>45714</c:v>
                      </c:pt>
                      <c:pt idx="57">
                        <c:v>45715</c:v>
                      </c:pt>
                      <c:pt idx="58">
                        <c:v>45716</c:v>
                      </c:pt>
                      <c:pt idx="59">
                        <c:v>45717</c:v>
                      </c:pt>
                      <c:pt idx="60">
                        <c:v>45718</c:v>
                      </c:pt>
                      <c:pt idx="61">
                        <c:v>45719</c:v>
                      </c:pt>
                      <c:pt idx="62">
                        <c:v>45720</c:v>
                      </c:pt>
                      <c:pt idx="63">
                        <c:v>45721</c:v>
                      </c:pt>
                      <c:pt idx="64">
                        <c:v>45722</c:v>
                      </c:pt>
                      <c:pt idx="65">
                        <c:v>45723</c:v>
                      </c:pt>
                      <c:pt idx="66">
                        <c:v>45724</c:v>
                      </c:pt>
                      <c:pt idx="67">
                        <c:v>45725</c:v>
                      </c:pt>
                      <c:pt idx="68">
                        <c:v>45726</c:v>
                      </c:pt>
                      <c:pt idx="69">
                        <c:v>45727</c:v>
                      </c:pt>
                      <c:pt idx="70">
                        <c:v>45728</c:v>
                      </c:pt>
                      <c:pt idx="71">
                        <c:v>45729</c:v>
                      </c:pt>
                      <c:pt idx="72">
                        <c:v>45730</c:v>
                      </c:pt>
                      <c:pt idx="73">
                        <c:v>45731</c:v>
                      </c:pt>
                      <c:pt idx="74">
                        <c:v>45732</c:v>
                      </c:pt>
                      <c:pt idx="75">
                        <c:v>45733</c:v>
                      </c:pt>
                      <c:pt idx="76">
                        <c:v>45734</c:v>
                      </c:pt>
                      <c:pt idx="77">
                        <c:v>45735</c:v>
                      </c:pt>
                      <c:pt idx="78">
                        <c:v>45736</c:v>
                      </c:pt>
                      <c:pt idx="79">
                        <c:v>45737</c:v>
                      </c:pt>
                      <c:pt idx="80">
                        <c:v>45738</c:v>
                      </c:pt>
                      <c:pt idx="81">
                        <c:v>45739</c:v>
                      </c:pt>
                      <c:pt idx="82">
                        <c:v>45740</c:v>
                      </c:pt>
                      <c:pt idx="83">
                        <c:v>45741</c:v>
                      </c:pt>
                      <c:pt idx="84">
                        <c:v>45742</c:v>
                      </c:pt>
                      <c:pt idx="85">
                        <c:v>45743</c:v>
                      </c:pt>
                      <c:pt idx="86">
                        <c:v>45744</c:v>
                      </c:pt>
                      <c:pt idx="87">
                        <c:v>45745</c:v>
                      </c:pt>
                      <c:pt idx="88">
                        <c:v>45746</c:v>
                      </c:pt>
                      <c:pt idx="89">
                        <c:v>45747</c:v>
                      </c:pt>
                      <c:pt idx="90">
                        <c:v>45748</c:v>
                      </c:pt>
                      <c:pt idx="91">
                        <c:v>45749</c:v>
                      </c:pt>
                      <c:pt idx="92">
                        <c:v>45750</c:v>
                      </c:pt>
                      <c:pt idx="93">
                        <c:v>45751</c:v>
                      </c:pt>
                      <c:pt idx="94">
                        <c:v>45752</c:v>
                      </c:pt>
                      <c:pt idx="95">
                        <c:v>45753</c:v>
                      </c:pt>
                      <c:pt idx="96">
                        <c:v>45754</c:v>
                      </c:pt>
                      <c:pt idx="97">
                        <c:v>45755</c:v>
                      </c:pt>
                      <c:pt idx="98">
                        <c:v>45756</c:v>
                      </c:pt>
                      <c:pt idx="99">
                        <c:v>45757</c:v>
                      </c:pt>
                      <c:pt idx="100">
                        <c:v>45758</c:v>
                      </c:pt>
                      <c:pt idx="101">
                        <c:v>45759</c:v>
                      </c:pt>
                      <c:pt idx="102">
                        <c:v>45760</c:v>
                      </c:pt>
                      <c:pt idx="103">
                        <c:v>45761</c:v>
                      </c:pt>
                      <c:pt idx="104">
                        <c:v>45762</c:v>
                      </c:pt>
                      <c:pt idx="105">
                        <c:v>45763</c:v>
                      </c:pt>
                      <c:pt idx="106">
                        <c:v>45764</c:v>
                      </c:pt>
                      <c:pt idx="107">
                        <c:v>45765</c:v>
                      </c:pt>
                      <c:pt idx="108">
                        <c:v>45766</c:v>
                      </c:pt>
                      <c:pt idx="109">
                        <c:v>45767</c:v>
                      </c:pt>
                      <c:pt idx="110">
                        <c:v>45768</c:v>
                      </c:pt>
                      <c:pt idx="111">
                        <c:v>45769</c:v>
                      </c:pt>
                      <c:pt idx="112">
                        <c:v>45770</c:v>
                      </c:pt>
                      <c:pt idx="113">
                        <c:v>45771</c:v>
                      </c:pt>
                      <c:pt idx="114">
                        <c:v>45772</c:v>
                      </c:pt>
                      <c:pt idx="115">
                        <c:v>45773</c:v>
                      </c:pt>
                      <c:pt idx="116">
                        <c:v>45774</c:v>
                      </c:pt>
                      <c:pt idx="117">
                        <c:v>45775</c:v>
                      </c:pt>
                      <c:pt idx="118">
                        <c:v>45776</c:v>
                      </c:pt>
                      <c:pt idx="119">
                        <c:v>45777</c:v>
                      </c:pt>
                      <c:pt idx="120">
                        <c:v>45778</c:v>
                      </c:pt>
                      <c:pt idx="121">
                        <c:v>45779</c:v>
                      </c:pt>
                      <c:pt idx="122">
                        <c:v>45780</c:v>
                      </c:pt>
                      <c:pt idx="123">
                        <c:v>45781</c:v>
                      </c:pt>
                      <c:pt idx="124">
                        <c:v>45782</c:v>
                      </c:pt>
                      <c:pt idx="125">
                        <c:v>45783</c:v>
                      </c:pt>
                      <c:pt idx="126">
                        <c:v>45784</c:v>
                      </c:pt>
                      <c:pt idx="127">
                        <c:v>45785</c:v>
                      </c:pt>
                      <c:pt idx="128">
                        <c:v>45786</c:v>
                      </c:pt>
                      <c:pt idx="129">
                        <c:v>45787</c:v>
                      </c:pt>
                      <c:pt idx="130">
                        <c:v>45788</c:v>
                      </c:pt>
                      <c:pt idx="131">
                        <c:v>45789</c:v>
                      </c:pt>
                      <c:pt idx="132">
                        <c:v>45790</c:v>
                      </c:pt>
                      <c:pt idx="133">
                        <c:v>45791</c:v>
                      </c:pt>
                      <c:pt idx="134">
                        <c:v>45792</c:v>
                      </c:pt>
                      <c:pt idx="135">
                        <c:v>45793</c:v>
                      </c:pt>
                      <c:pt idx="136">
                        <c:v>45794</c:v>
                      </c:pt>
                      <c:pt idx="137">
                        <c:v>45795</c:v>
                      </c:pt>
                      <c:pt idx="138">
                        <c:v>45796</c:v>
                      </c:pt>
                      <c:pt idx="139">
                        <c:v>45797</c:v>
                      </c:pt>
                      <c:pt idx="140">
                        <c:v>45798</c:v>
                      </c:pt>
                      <c:pt idx="141">
                        <c:v>45799</c:v>
                      </c:pt>
                      <c:pt idx="142">
                        <c:v>45800</c:v>
                      </c:pt>
                      <c:pt idx="143">
                        <c:v>45801</c:v>
                      </c:pt>
                      <c:pt idx="144">
                        <c:v>45802</c:v>
                      </c:pt>
                      <c:pt idx="145">
                        <c:v>45803</c:v>
                      </c:pt>
                      <c:pt idx="146">
                        <c:v>45804</c:v>
                      </c:pt>
                      <c:pt idx="147">
                        <c:v>45805</c:v>
                      </c:pt>
                      <c:pt idx="148">
                        <c:v>45806</c:v>
                      </c:pt>
                      <c:pt idx="149">
                        <c:v>45807</c:v>
                      </c:pt>
                      <c:pt idx="150">
                        <c:v>45808</c:v>
                      </c:pt>
                      <c:pt idx="151">
                        <c:v>45809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'Daten STOB'!$C$13:$C$378</c15:sqref>
                        </c15:formulaRef>
                      </c:ext>
                    </c:extLst>
                    <c:numCache>
                      <c:formatCode>0.000</c:formatCode>
                      <c:ptCount val="366"/>
                      <c:pt idx="0">
                        <c:v>2.5999999999999999E-3</c:v>
                      </c:pt>
                      <c:pt idx="1">
                        <c:v>1.6999999999999999E-3</c:v>
                      </c:pt>
                      <c:pt idx="2">
                        <c:v>3.8E-3</c:v>
                      </c:pt>
                      <c:pt idx="3">
                        <c:v>2.3300000000000001E-2</c:v>
                      </c:pt>
                      <c:pt idx="4">
                        <c:v>4.0000000000000001E-3</c:v>
                      </c:pt>
                      <c:pt idx="5">
                        <c:v>1.1999999999999999E-3</c:v>
                      </c:pt>
                      <c:pt idx="6">
                        <c:v>8.9999999999999998E-4</c:v>
                      </c:pt>
                      <c:pt idx="7">
                        <c:v>2.3999999999999998E-3</c:v>
                      </c:pt>
                      <c:pt idx="8">
                        <c:v>3.3E-3</c:v>
                      </c:pt>
                      <c:pt idx="9">
                        <c:v>5.1000000000000004E-3</c:v>
                      </c:pt>
                      <c:pt idx="10">
                        <c:v>5.1000000000000004E-3</c:v>
                      </c:pt>
                      <c:pt idx="11">
                        <c:v>2.58E-2</c:v>
                      </c:pt>
                      <c:pt idx="12">
                        <c:v>9.4600000000000004E-2</c:v>
                      </c:pt>
                      <c:pt idx="13">
                        <c:v>0.33040000000000003</c:v>
                      </c:pt>
                      <c:pt idx="14">
                        <c:v>5.8599999999999999E-2</c:v>
                      </c:pt>
                      <c:pt idx="15">
                        <c:v>0.10199999999999999</c:v>
                      </c:pt>
                      <c:pt idx="16">
                        <c:v>0.14219999999999999</c:v>
                      </c:pt>
                      <c:pt idx="17">
                        <c:v>4.0000000000000001E-3</c:v>
                      </c:pt>
                      <c:pt idx="18">
                        <c:v>2.47E-2</c:v>
                      </c:pt>
                      <c:pt idx="19">
                        <c:v>2.0500000000000001E-2</c:v>
                      </c:pt>
                      <c:pt idx="20">
                        <c:v>0.218</c:v>
                      </c:pt>
                      <c:pt idx="21">
                        <c:v>4.2900000000000001E-2</c:v>
                      </c:pt>
                      <c:pt idx="22">
                        <c:v>5.0000000000000001E-3</c:v>
                      </c:pt>
                      <c:pt idx="23">
                        <c:v>1.9E-3</c:v>
                      </c:pt>
                      <c:pt idx="24">
                        <c:v>5.7999999999999996E-3</c:v>
                      </c:pt>
                      <c:pt idx="25">
                        <c:v>5.4999999999999997E-3</c:v>
                      </c:pt>
                      <c:pt idx="26">
                        <c:v>2.2000000000000001E-3</c:v>
                      </c:pt>
                      <c:pt idx="27">
                        <c:v>7.9000000000000008E-3</c:v>
                      </c:pt>
                      <c:pt idx="28">
                        <c:v>2.2000000000000001E-3</c:v>
                      </c:pt>
                      <c:pt idx="29">
                        <c:v>3.3999999999999998E-3</c:v>
                      </c:pt>
                      <c:pt idx="30">
                        <c:v>9.8299999999999998E-2</c:v>
                      </c:pt>
                      <c:pt idx="31">
                        <c:v>0.28770000000000001</c:v>
                      </c:pt>
                      <c:pt idx="32">
                        <c:v>0.25940000000000002</c:v>
                      </c:pt>
                      <c:pt idx="33">
                        <c:v>0.59519999999999995</c:v>
                      </c:pt>
                      <c:pt idx="34">
                        <c:v>0.24979999999999999</c:v>
                      </c:pt>
                      <c:pt idx="35">
                        <c:v>3.7000000000000002E-3</c:v>
                      </c:pt>
                      <c:pt idx="36">
                        <c:v>5.4999999999999997E-3</c:v>
                      </c:pt>
                      <c:pt idx="37">
                        <c:v>2.7E-2</c:v>
                      </c:pt>
                      <c:pt idx="38">
                        <c:v>4.3999999999999997E-2</c:v>
                      </c:pt>
                      <c:pt idx="39">
                        <c:v>0.21410000000000001</c:v>
                      </c:pt>
                      <c:pt idx="40">
                        <c:v>1.9699999999999999E-2</c:v>
                      </c:pt>
                      <c:pt idx="41">
                        <c:v>1.0800000000000001E-2</c:v>
                      </c:pt>
                      <c:pt idx="42">
                        <c:v>0.1057</c:v>
                      </c:pt>
                      <c:pt idx="43">
                        <c:v>1.2699999999999999E-2</c:v>
                      </c:pt>
                      <c:pt idx="44">
                        <c:v>2.2100000000000002E-2</c:v>
                      </c:pt>
                      <c:pt idx="45">
                        <c:v>2.2499999999999999E-2</c:v>
                      </c:pt>
                      <c:pt idx="46">
                        <c:v>1.15E-2</c:v>
                      </c:pt>
                      <c:pt idx="47">
                        <c:v>6.6500000000000004E-2</c:v>
                      </c:pt>
                      <c:pt idx="48">
                        <c:v>0.1963</c:v>
                      </c:pt>
                      <c:pt idx="49">
                        <c:v>0.13900000000000001</c:v>
                      </c:pt>
                      <c:pt idx="50">
                        <c:v>0.1537</c:v>
                      </c:pt>
                      <c:pt idx="51">
                        <c:v>2.1100000000000001E-2</c:v>
                      </c:pt>
                      <c:pt idx="52">
                        <c:v>6.6E-3</c:v>
                      </c:pt>
                      <c:pt idx="53">
                        <c:v>3.4099999999999998E-2</c:v>
                      </c:pt>
                      <c:pt idx="54">
                        <c:v>6.0400000000000002E-2</c:v>
                      </c:pt>
                      <c:pt idx="55">
                        <c:v>7.4499999999999997E-2</c:v>
                      </c:pt>
                      <c:pt idx="57">
                        <c:v>9.4000000000000004E-3</c:v>
                      </c:pt>
                      <c:pt idx="58">
                        <c:v>7.1999999999999998E-3</c:v>
                      </c:pt>
                      <c:pt idx="59">
                        <c:v>0.21920000000000001</c:v>
                      </c:pt>
                      <c:pt idx="60">
                        <c:v>0.18920000000000001</c:v>
                      </c:pt>
                      <c:pt idx="61">
                        <c:v>0.68379999999999996</c:v>
                      </c:pt>
                      <c:pt idx="62">
                        <c:v>0.43109999999999998</c:v>
                      </c:pt>
                      <c:pt idx="63">
                        <c:v>0.50960000000000005</c:v>
                      </c:pt>
                      <c:pt idx="64">
                        <c:v>0.27979999999999999</c:v>
                      </c:pt>
                      <c:pt idx="65">
                        <c:v>0.28799999999999998</c:v>
                      </c:pt>
                      <c:pt idx="66">
                        <c:v>0.1361</c:v>
                      </c:pt>
                      <c:pt idx="67">
                        <c:v>0.22170000000000001</c:v>
                      </c:pt>
                      <c:pt idx="68">
                        <c:v>0.4194</c:v>
                      </c:pt>
                      <c:pt idx="69">
                        <c:v>0.13059999999999999</c:v>
                      </c:pt>
                      <c:pt idx="70">
                        <c:v>5.1799999999999999E-2</c:v>
                      </c:pt>
                      <c:pt idx="71">
                        <c:v>0.1145</c:v>
                      </c:pt>
                      <c:pt idx="72">
                        <c:v>0.14280000000000001</c:v>
                      </c:pt>
                      <c:pt idx="73">
                        <c:v>3.6999999999999998E-2</c:v>
                      </c:pt>
                      <c:pt idx="74">
                        <c:v>8.2799999999999999E-2</c:v>
                      </c:pt>
                      <c:pt idx="75">
                        <c:v>0.49759999999999999</c:v>
                      </c:pt>
                      <c:pt idx="76">
                        <c:v>0.23319999999999999</c:v>
                      </c:pt>
                      <c:pt idx="77">
                        <c:v>0.3896</c:v>
                      </c:pt>
                      <c:pt idx="78">
                        <c:v>0.42849999999999999</c:v>
                      </c:pt>
                      <c:pt idx="79">
                        <c:v>0.314</c:v>
                      </c:pt>
                      <c:pt idx="80">
                        <c:v>7.2599999999999998E-2</c:v>
                      </c:pt>
                      <c:pt idx="81">
                        <c:v>6.4699999999999994E-2</c:v>
                      </c:pt>
                      <c:pt idx="82">
                        <c:v>0.22639999999999999</c:v>
                      </c:pt>
                      <c:pt idx="83">
                        <c:v>6.4899999999999999E-2</c:v>
                      </c:pt>
                      <c:pt idx="84">
                        <c:v>3.0300000000000001E-2</c:v>
                      </c:pt>
                      <c:pt idx="85">
                        <c:v>0.24390000000000001</c:v>
                      </c:pt>
                      <c:pt idx="86">
                        <c:v>0.3881</c:v>
                      </c:pt>
                      <c:pt idx="87">
                        <c:v>8.2500000000000004E-2</c:v>
                      </c:pt>
                      <c:pt idx="88">
                        <c:v>7.7999999999999996E-3</c:v>
                      </c:pt>
                      <c:pt idx="89">
                        <c:v>0.1686</c:v>
                      </c:pt>
                      <c:pt idx="90">
                        <c:v>0.28739999999999999</c:v>
                      </c:pt>
                      <c:pt idx="91">
                        <c:v>0.1986</c:v>
                      </c:pt>
                      <c:pt idx="92">
                        <c:v>0.2853</c:v>
                      </c:pt>
                      <c:pt idx="93">
                        <c:v>0.5464</c:v>
                      </c:pt>
                      <c:pt idx="94">
                        <c:v>0.2162</c:v>
                      </c:pt>
                      <c:pt idx="95">
                        <c:v>0.1666</c:v>
                      </c:pt>
                      <c:pt idx="96">
                        <c:v>0.36049999999999999</c:v>
                      </c:pt>
                      <c:pt idx="97">
                        <c:v>0.33389999999999997</c:v>
                      </c:pt>
                      <c:pt idx="98">
                        <c:v>0.2409</c:v>
                      </c:pt>
                      <c:pt idx="99">
                        <c:v>0.1537</c:v>
                      </c:pt>
                      <c:pt idx="100">
                        <c:v>0.54239999999999999</c:v>
                      </c:pt>
                      <c:pt idx="101">
                        <c:v>0.31480000000000002</c:v>
                      </c:pt>
                      <c:pt idx="102">
                        <c:v>6.3E-2</c:v>
                      </c:pt>
                      <c:pt idx="103">
                        <c:v>0.2142</c:v>
                      </c:pt>
                      <c:pt idx="104">
                        <c:v>0.18049999999999999</c:v>
                      </c:pt>
                      <c:pt idx="105">
                        <c:v>7.4999999999999997E-3</c:v>
                      </c:pt>
                      <c:pt idx="106">
                        <c:v>2.0999999999999999E-3</c:v>
                      </c:pt>
                      <c:pt idx="107">
                        <c:v>2.1499999999999998E-2</c:v>
                      </c:pt>
                      <c:pt idx="108">
                        <c:v>7.8E-2</c:v>
                      </c:pt>
                      <c:pt idx="109">
                        <c:v>0.15709999999999999</c:v>
                      </c:pt>
                      <c:pt idx="110">
                        <c:v>0.16159999999999999</c:v>
                      </c:pt>
                      <c:pt idx="111">
                        <c:v>9.9599999999999994E-2</c:v>
                      </c:pt>
                      <c:pt idx="112">
                        <c:v>7.6399999999999996E-2</c:v>
                      </c:pt>
                      <c:pt idx="113">
                        <c:v>3.5000000000000001E-3</c:v>
                      </c:pt>
                      <c:pt idx="114">
                        <c:v>5.45E-2</c:v>
                      </c:pt>
                      <c:pt idx="115">
                        <c:v>0.18679999999999999</c:v>
                      </c:pt>
                      <c:pt idx="116">
                        <c:v>0.18759999999999999</c:v>
                      </c:pt>
                      <c:pt idx="117">
                        <c:v>0.32229999999999998</c:v>
                      </c:pt>
                      <c:pt idx="118">
                        <c:v>0.3725</c:v>
                      </c:pt>
                      <c:pt idx="119">
                        <c:v>1.9408000000000001</c:v>
                      </c:pt>
                      <c:pt idx="120">
                        <c:v>0.35539999999999999</c:v>
                      </c:pt>
                      <c:pt idx="121">
                        <c:v>0.2298</c:v>
                      </c:pt>
                      <c:pt idx="122">
                        <c:v>0.11119999999999999</c:v>
                      </c:pt>
                      <c:pt idx="123">
                        <c:v>1.0800000000000001E-2</c:v>
                      </c:pt>
                      <c:pt idx="124">
                        <c:v>5.7299999999999997E-2</c:v>
                      </c:pt>
                      <c:pt idx="125">
                        <c:v>9.3200000000000005E-2</c:v>
                      </c:pt>
                      <c:pt idx="126">
                        <c:v>7.2300000000000003E-2</c:v>
                      </c:pt>
                      <c:pt idx="127">
                        <c:v>0.21290000000000001</c:v>
                      </c:pt>
                      <c:pt idx="128">
                        <c:v>0.37930000000000003</c:v>
                      </c:pt>
                      <c:pt idx="129">
                        <c:v>0.14940000000000001</c:v>
                      </c:pt>
                      <c:pt idx="130">
                        <c:v>0.2016</c:v>
                      </c:pt>
                      <c:pt idx="131">
                        <c:v>0.27750000000000002</c:v>
                      </c:pt>
                      <c:pt idx="132">
                        <c:v>0.37559999999999999</c:v>
                      </c:pt>
                      <c:pt idx="133">
                        <c:v>0.36780000000000002</c:v>
                      </c:pt>
                      <c:pt idx="134">
                        <c:v>0.20569999999999999</c:v>
                      </c:pt>
                      <c:pt idx="135">
                        <c:v>0.21010000000000001</c:v>
                      </c:pt>
                      <c:pt idx="136">
                        <c:v>2.86E-2</c:v>
                      </c:pt>
                      <c:pt idx="137">
                        <c:v>5.74E-2</c:v>
                      </c:pt>
                      <c:pt idx="138">
                        <c:v>0.30559999999999998</c:v>
                      </c:pt>
                      <c:pt idx="139">
                        <c:v>0.33150000000000002</c:v>
                      </c:pt>
                      <c:pt idx="140">
                        <c:v>0.14180000000000001</c:v>
                      </c:pt>
                      <c:pt idx="141">
                        <c:v>3.7100000000000001E-2</c:v>
                      </c:pt>
                      <c:pt idx="142">
                        <c:v>0.16650000000000001</c:v>
                      </c:pt>
                      <c:pt idx="143">
                        <c:v>9.0899999999999995E-2</c:v>
                      </c:pt>
                      <c:pt idx="144">
                        <c:v>3.0000000000000001E-3</c:v>
                      </c:pt>
                      <c:pt idx="145">
                        <c:v>1.23E-2</c:v>
                      </c:pt>
                      <c:pt idx="146">
                        <c:v>4.5600000000000002E-2</c:v>
                      </c:pt>
                      <c:pt idx="147">
                        <c:v>6.4999999999999997E-3</c:v>
                      </c:pt>
                      <c:pt idx="148">
                        <c:v>1.23E-2</c:v>
                      </c:pt>
                      <c:pt idx="149">
                        <c:v>0.06</c:v>
                      </c:pt>
                      <c:pt idx="150">
                        <c:v>0.15679999999999999</c:v>
                      </c:pt>
                      <c:pt idx="151">
                        <c:v>8.3000000000000001E-3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FCCC-4D82-84E2-CAAE73990D3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1"/>
          <c:tx>
            <c:strRef>
              <c:f>'Daten STOB'!$F$6:$F$7</c:f>
              <c:strCache>
                <c:ptCount val="2"/>
                <c:pt idx="0">
                  <c:v>Arsen</c:v>
                </c:pt>
                <c:pt idx="1">
                  <c:v>ng/m³ </c:v>
                </c:pt>
              </c:strCache>
            </c:strRef>
          </c:tx>
          <c:spPr>
            <a:ln w="12700"/>
          </c:spPr>
          <c:marker>
            <c:symbol val="star"/>
            <c:size val="4"/>
          </c:marker>
          <c:cat>
            <c:numRef>
              <c:f>'Daten STOB'!$A$13:$A$378</c:f>
              <c:numCache>
                <c:formatCode>m/d/yyyy</c:formatCode>
                <c:ptCount val="366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</c:numCache>
            </c:numRef>
          </c:cat>
          <c:val>
            <c:numRef>
              <c:f>'Daten STOB'!$F$13:$F$378</c:f>
              <c:numCache>
                <c:formatCode>0.00</c:formatCode>
                <c:ptCount val="366"/>
                <c:pt idx="0">
                  <c:v>0.15</c:v>
                </c:pt>
                <c:pt idx="1">
                  <c:v>0.215</c:v>
                </c:pt>
                <c:pt idx="2">
                  <c:v>0.34200000000000003</c:v>
                </c:pt>
                <c:pt idx="3">
                  <c:v>0.68600000000000005</c:v>
                </c:pt>
                <c:pt idx="4">
                  <c:v>0.24099999999999999</c:v>
                </c:pt>
                <c:pt idx="5">
                  <c:v>6.4000000000000001E-2</c:v>
                </c:pt>
                <c:pt idx="6">
                  <c:v>8.5000000000000006E-2</c:v>
                </c:pt>
                <c:pt idx="7">
                  <c:v>0.23300000000000001</c:v>
                </c:pt>
                <c:pt idx="8">
                  <c:v>0.22800000000000001</c:v>
                </c:pt>
                <c:pt idx="9">
                  <c:v>0.61699999999999999</c:v>
                </c:pt>
                <c:pt idx="10">
                  <c:v>0.33500000000000002</c:v>
                </c:pt>
                <c:pt idx="11">
                  <c:v>1.97</c:v>
                </c:pt>
                <c:pt idx="12">
                  <c:v>12.172000000000001</c:v>
                </c:pt>
                <c:pt idx="13">
                  <c:v>21.809000000000001</c:v>
                </c:pt>
                <c:pt idx="14">
                  <c:v>6.5170000000000003</c:v>
                </c:pt>
                <c:pt idx="15">
                  <c:v>7.2210000000000001</c:v>
                </c:pt>
                <c:pt idx="16">
                  <c:v>8.2189999999999994</c:v>
                </c:pt>
                <c:pt idx="17">
                  <c:v>0.22700000000000001</c:v>
                </c:pt>
                <c:pt idx="18">
                  <c:v>2.7290000000000001</c:v>
                </c:pt>
                <c:pt idx="19">
                  <c:v>1.0449999999999999</c:v>
                </c:pt>
                <c:pt idx="20">
                  <c:v>19.385000000000002</c:v>
                </c:pt>
                <c:pt idx="21">
                  <c:v>3.968</c:v>
                </c:pt>
                <c:pt idx="22">
                  <c:v>0.42899999999999999</c:v>
                </c:pt>
                <c:pt idx="23">
                  <c:v>0.14099999999999999</c:v>
                </c:pt>
                <c:pt idx="24">
                  <c:v>0.64900000000000002</c:v>
                </c:pt>
                <c:pt idx="25">
                  <c:v>0.57699999999999996</c:v>
                </c:pt>
                <c:pt idx="26">
                  <c:v>9.8000000000000004E-2</c:v>
                </c:pt>
                <c:pt idx="27">
                  <c:v>0.214</c:v>
                </c:pt>
                <c:pt idx="28">
                  <c:v>0.182</c:v>
                </c:pt>
                <c:pt idx="29">
                  <c:v>0.42</c:v>
                </c:pt>
                <c:pt idx="30">
                  <c:v>9.4489999999999998</c:v>
                </c:pt>
                <c:pt idx="31">
                  <c:v>29.611999999999998</c:v>
                </c:pt>
                <c:pt idx="32">
                  <c:v>22.795999999999999</c:v>
                </c:pt>
                <c:pt idx="33">
                  <c:v>36.817999999999998</c:v>
                </c:pt>
                <c:pt idx="34">
                  <c:v>17.007000000000001</c:v>
                </c:pt>
                <c:pt idx="35">
                  <c:v>0.32200000000000001</c:v>
                </c:pt>
                <c:pt idx="36">
                  <c:v>0.51300000000000001</c:v>
                </c:pt>
                <c:pt idx="37">
                  <c:v>1.1879999999999999</c:v>
                </c:pt>
                <c:pt idx="38">
                  <c:v>4.45</c:v>
                </c:pt>
                <c:pt idx="39">
                  <c:v>22.274999999999999</c:v>
                </c:pt>
                <c:pt idx="40">
                  <c:v>1.6259999999999999</c:v>
                </c:pt>
                <c:pt idx="41">
                  <c:v>0.69599999999999995</c:v>
                </c:pt>
                <c:pt idx="42">
                  <c:v>6.1559999999999997</c:v>
                </c:pt>
                <c:pt idx="43">
                  <c:v>1.0589999999999999</c:v>
                </c:pt>
                <c:pt idx="44">
                  <c:v>1.0049999999999999</c:v>
                </c:pt>
                <c:pt idx="45">
                  <c:v>0.65600000000000003</c:v>
                </c:pt>
                <c:pt idx="46">
                  <c:v>0.55400000000000005</c:v>
                </c:pt>
                <c:pt idx="47">
                  <c:v>5.2450000000000001</c:v>
                </c:pt>
                <c:pt idx="48">
                  <c:v>8.14</c:v>
                </c:pt>
                <c:pt idx="49">
                  <c:v>4.9219999999999997</c:v>
                </c:pt>
                <c:pt idx="50">
                  <c:v>5.306</c:v>
                </c:pt>
                <c:pt idx="51">
                  <c:v>0.86699999999999999</c:v>
                </c:pt>
                <c:pt idx="52">
                  <c:v>0.29299999999999998</c:v>
                </c:pt>
                <c:pt idx="53">
                  <c:v>0.63300000000000001</c:v>
                </c:pt>
                <c:pt idx="54">
                  <c:v>1.9830000000000001</c:v>
                </c:pt>
                <c:pt idx="55">
                  <c:v>3.4079999999999999</c:v>
                </c:pt>
                <c:pt idx="57">
                  <c:v>0.33800000000000002</c:v>
                </c:pt>
                <c:pt idx="58">
                  <c:v>0.214</c:v>
                </c:pt>
                <c:pt idx="59">
                  <c:v>6.0739999999999998</c:v>
                </c:pt>
                <c:pt idx="60">
                  <c:v>9.5449999999999999</c:v>
                </c:pt>
                <c:pt idx="61">
                  <c:v>27.483000000000001</c:v>
                </c:pt>
                <c:pt idx="62">
                  <c:v>10.131</c:v>
                </c:pt>
                <c:pt idx="63">
                  <c:v>18.419</c:v>
                </c:pt>
                <c:pt idx="64">
                  <c:v>8.484</c:v>
                </c:pt>
                <c:pt idx="65">
                  <c:v>7.6159999999999997</c:v>
                </c:pt>
                <c:pt idx="66">
                  <c:v>5.77</c:v>
                </c:pt>
                <c:pt idx="67">
                  <c:v>13.598000000000001</c:v>
                </c:pt>
                <c:pt idx="68">
                  <c:v>20.050999999999998</c:v>
                </c:pt>
                <c:pt idx="69">
                  <c:v>12.776999999999999</c:v>
                </c:pt>
                <c:pt idx="70">
                  <c:v>2.355</c:v>
                </c:pt>
                <c:pt idx="71">
                  <c:v>6.8449999999999998</c:v>
                </c:pt>
                <c:pt idx="72">
                  <c:v>4.4420000000000002</c:v>
                </c:pt>
                <c:pt idx="73">
                  <c:v>1.3859999999999999</c:v>
                </c:pt>
                <c:pt idx="74">
                  <c:v>6.9349999999999996</c:v>
                </c:pt>
                <c:pt idx="75">
                  <c:v>51.68</c:v>
                </c:pt>
                <c:pt idx="76">
                  <c:v>7.8259999999999996</c:v>
                </c:pt>
                <c:pt idx="77">
                  <c:v>14.396000000000001</c:v>
                </c:pt>
                <c:pt idx="78">
                  <c:v>19.55</c:v>
                </c:pt>
                <c:pt idx="79">
                  <c:v>13.561</c:v>
                </c:pt>
                <c:pt idx="80">
                  <c:v>3.3620000000000001</c:v>
                </c:pt>
                <c:pt idx="81">
                  <c:v>3.794</c:v>
                </c:pt>
                <c:pt idx="82">
                  <c:v>16.143999999999998</c:v>
                </c:pt>
                <c:pt idx="83">
                  <c:v>2.8439999999999999</c:v>
                </c:pt>
                <c:pt idx="84">
                  <c:v>1.046</c:v>
                </c:pt>
                <c:pt idx="85">
                  <c:v>14.81</c:v>
                </c:pt>
                <c:pt idx="86">
                  <c:v>21.645</c:v>
                </c:pt>
                <c:pt idx="87">
                  <c:v>6.9189999999999996</c:v>
                </c:pt>
                <c:pt idx="88">
                  <c:v>0.31900000000000001</c:v>
                </c:pt>
                <c:pt idx="89">
                  <c:v>8.1359999999999992</c:v>
                </c:pt>
                <c:pt idx="90">
                  <c:v>16.02</c:v>
                </c:pt>
                <c:pt idx="91">
                  <c:v>6.3529999999999998</c:v>
                </c:pt>
                <c:pt idx="92">
                  <c:v>9.2829999999999995</c:v>
                </c:pt>
                <c:pt idx="93">
                  <c:v>18.588999999999999</c:v>
                </c:pt>
                <c:pt idx="94">
                  <c:v>10.395</c:v>
                </c:pt>
                <c:pt idx="95">
                  <c:v>4.9379999999999997</c:v>
                </c:pt>
                <c:pt idx="96">
                  <c:v>16.295999999999999</c:v>
                </c:pt>
                <c:pt idx="97">
                  <c:v>16.55</c:v>
                </c:pt>
                <c:pt idx="98">
                  <c:v>15.84</c:v>
                </c:pt>
                <c:pt idx="99">
                  <c:v>6.3179999999999996</c:v>
                </c:pt>
                <c:pt idx="100">
                  <c:v>19.292000000000002</c:v>
                </c:pt>
                <c:pt idx="101">
                  <c:v>16.350000000000001</c:v>
                </c:pt>
                <c:pt idx="102">
                  <c:v>1.8620000000000001</c:v>
                </c:pt>
                <c:pt idx="103">
                  <c:v>9.8089999999999993</c:v>
                </c:pt>
                <c:pt idx="104">
                  <c:v>9.4459999999999997</c:v>
                </c:pt>
                <c:pt idx="105">
                  <c:v>0.68899999999999995</c:v>
                </c:pt>
                <c:pt idx="106">
                  <c:v>0.33</c:v>
                </c:pt>
                <c:pt idx="107">
                  <c:v>2.0470000000000002</c:v>
                </c:pt>
                <c:pt idx="108">
                  <c:v>5.0540000000000003</c:v>
                </c:pt>
                <c:pt idx="109">
                  <c:v>10.653</c:v>
                </c:pt>
                <c:pt idx="110">
                  <c:v>7.0510000000000002</c:v>
                </c:pt>
                <c:pt idx="111">
                  <c:v>3.601</c:v>
                </c:pt>
                <c:pt idx="112">
                  <c:v>2.762</c:v>
                </c:pt>
                <c:pt idx="113">
                  <c:v>0.42299999999999999</c:v>
                </c:pt>
                <c:pt idx="114">
                  <c:v>3.0379999999999998</c:v>
                </c:pt>
                <c:pt idx="115">
                  <c:v>10.49</c:v>
                </c:pt>
                <c:pt idx="116">
                  <c:v>9.68</c:v>
                </c:pt>
                <c:pt idx="117">
                  <c:v>12.090999999999999</c:v>
                </c:pt>
                <c:pt idx="118">
                  <c:v>25.074999999999999</c:v>
                </c:pt>
                <c:pt idx="119">
                  <c:v>92.981999999999999</c:v>
                </c:pt>
                <c:pt idx="120">
                  <c:v>14.829000000000001</c:v>
                </c:pt>
                <c:pt idx="121">
                  <c:v>7.1</c:v>
                </c:pt>
                <c:pt idx="122">
                  <c:v>4.87</c:v>
                </c:pt>
                <c:pt idx="123">
                  <c:v>0.76100000000000001</c:v>
                </c:pt>
                <c:pt idx="124">
                  <c:v>1.927</c:v>
                </c:pt>
                <c:pt idx="125">
                  <c:v>2.94</c:v>
                </c:pt>
                <c:pt idx="126">
                  <c:v>2.0459999999999998</c:v>
                </c:pt>
                <c:pt idx="127">
                  <c:v>5.2590000000000003</c:v>
                </c:pt>
                <c:pt idx="128">
                  <c:v>11.622999999999999</c:v>
                </c:pt>
                <c:pt idx="129">
                  <c:v>5.415</c:v>
                </c:pt>
                <c:pt idx="130">
                  <c:v>6.7060000000000004</c:v>
                </c:pt>
                <c:pt idx="131">
                  <c:v>9.6760000000000002</c:v>
                </c:pt>
                <c:pt idx="132">
                  <c:v>16.895</c:v>
                </c:pt>
                <c:pt idx="133">
                  <c:v>9.0069999999999997</c:v>
                </c:pt>
                <c:pt idx="134">
                  <c:v>6.7690000000000001</c:v>
                </c:pt>
                <c:pt idx="135">
                  <c:v>10.003</c:v>
                </c:pt>
                <c:pt idx="136">
                  <c:v>0.72599999999999998</c:v>
                </c:pt>
                <c:pt idx="137">
                  <c:v>2.843</c:v>
                </c:pt>
                <c:pt idx="138">
                  <c:v>10.042</c:v>
                </c:pt>
                <c:pt idx="139">
                  <c:v>9.3469999999999995</c:v>
                </c:pt>
                <c:pt idx="140">
                  <c:v>4.5880000000000001</c:v>
                </c:pt>
                <c:pt idx="141">
                  <c:v>1.246</c:v>
                </c:pt>
                <c:pt idx="142">
                  <c:v>4.9210000000000003</c:v>
                </c:pt>
                <c:pt idx="143">
                  <c:v>3.226</c:v>
                </c:pt>
                <c:pt idx="144">
                  <c:v>0.126</c:v>
                </c:pt>
                <c:pt idx="145">
                  <c:v>0.38500000000000001</c:v>
                </c:pt>
                <c:pt idx="146">
                  <c:v>1.3879999999999999</c:v>
                </c:pt>
                <c:pt idx="147">
                  <c:v>0.26600000000000001</c:v>
                </c:pt>
                <c:pt idx="148">
                  <c:v>0.70099999999999996</c:v>
                </c:pt>
                <c:pt idx="149">
                  <c:v>3.3119999999999998</c:v>
                </c:pt>
                <c:pt idx="150">
                  <c:v>15.738</c:v>
                </c:pt>
                <c:pt idx="151">
                  <c:v>0.59899999999999998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C-4D82-84E2-CAAE73990D33}"/>
            </c:ext>
          </c:extLst>
        </c:ser>
        <c:ser>
          <c:idx val="1"/>
          <c:order val="2"/>
          <c:tx>
            <c:strRef>
              <c:f>'Daten STOB'!$D$6:$D$7</c:f>
              <c:strCache>
                <c:ptCount val="2"/>
                <c:pt idx="0">
                  <c:v>Cadmium</c:v>
                </c:pt>
                <c:pt idx="1">
                  <c:v>ng/m³ 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</a:ln>
          </c:spPr>
          <c:marker>
            <c:symbol val="dot"/>
            <c:size val="4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val>
            <c:numRef>
              <c:f>'Daten STOB'!$D$13:$D$378</c:f>
              <c:numCache>
                <c:formatCode>0.00</c:formatCode>
                <c:ptCount val="366"/>
                <c:pt idx="0">
                  <c:v>4.1000000000000002E-2</c:v>
                </c:pt>
                <c:pt idx="1">
                  <c:v>0.16200000000000001</c:v>
                </c:pt>
                <c:pt idx="2">
                  <c:v>0.113</c:v>
                </c:pt>
                <c:pt idx="3">
                  <c:v>0.38</c:v>
                </c:pt>
                <c:pt idx="4">
                  <c:v>0.09</c:v>
                </c:pt>
                <c:pt idx="5">
                  <c:v>0.02</c:v>
                </c:pt>
                <c:pt idx="6">
                  <c:v>0.03</c:v>
                </c:pt>
                <c:pt idx="7">
                  <c:v>5.6000000000000001E-2</c:v>
                </c:pt>
                <c:pt idx="8">
                  <c:v>8.5999999999999993E-2</c:v>
                </c:pt>
                <c:pt idx="9">
                  <c:v>0.16</c:v>
                </c:pt>
                <c:pt idx="10">
                  <c:v>0.14000000000000001</c:v>
                </c:pt>
                <c:pt idx="11">
                  <c:v>0.54800000000000004</c:v>
                </c:pt>
                <c:pt idx="12">
                  <c:v>2.4039999999999999</c:v>
                </c:pt>
                <c:pt idx="13">
                  <c:v>9.5269999999999992</c:v>
                </c:pt>
                <c:pt idx="14">
                  <c:v>1.409</c:v>
                </c:pt>
                <c:pt idx="15">
                  <c:v>2.8330000000000002</c:v>
                </c:pt>
                <c:pt idx="16">
                  <c:v>2.2839999999999998</c:v>
                </c:pt>
                <c:pt idx="17">
                  <c:v>0.25700000000000001</c:v>
                </c:pt>
                <c:pt idx="18">
                  <c:v>1.08</c:v>
                </c:pt>
                <c:pt idx="19">
                  <c:v>0.623</c:v>
                </c:pt>
                <c:pt idx="20">
                  <c:v>9.2379999999999995</c:v>
                </c:pt>
                <c:pt idx="21">
                  <c:v>1.907</c:v>
                </c:pt>
                <c:pt idx="22">
                  <c:v>9.7000000000000003E-2</c:v>
                </c:pt>
                <c:pt idx="23">
                  <c:v>5.6000000000000001E-2</c:v>
                </c:pt>
                <c:pt idx="24">
                  <c:v>0.308</c:v>
                </c:pt>
                <c:pt idx="25">
                  <c:v>0.25900000000000001</c:v>
                </c:pt>
                <c:pt idx="26">
                  <c:v>3.1E-2</c:v>
                </c:pt>
                <c:pt idx="27">
                  <c:v>0.122</c:v>
                </c:pt>
                <c:pt idx="28">
                  <c:v>6.2E-2</c:v>
                </c:pt>
                <c:pt idx="29">
                  <c:v>0.123</c:v>
                </c:pt>
                <c:pt idx="30">
                  <c:v>3.9220000000000002</c:v>
                </c:pt>
                <c:pt idx="31">
                  <c:v>10.291</c:v>
                </c:pt>
                <c:pt idx="32">
                  <c:v>10.85</c:v>
                </c:pt>
                <c:pt idx="33">
                  <c:v>15.927</c:v>
                </c:pt>
                <c:pt idx="34">
                  <c:v>6.2930000000000001</c:v>
                </c:pt>
                <c:pt idx="35">
                  <c:v>0.14199999999999999</c:v>
                </c:pt>
                <c:pt idx="36">
                  <c:v>0.13400000000000001</c:v>
                </c:pt>
                <c:pt idx="37">
                  <c:v>0.28499999999999998</c:v>
                </c:pt>
                <c:pt idx="38">
                  <c:v>1.3420000000000001</c:v>
                </c:pt>
                <c:pt idx="39">
                  <c:v>11.048</c:v>
                </c:pt>
                <c:pt idx="40">
                  <c:v>1.0660000000000001</c:v>
                </c:pt>
                <c:pt idx="41">
                  <c:v>0.19800000000000001</c:v>
                </c:pt>
                <c:pt idx="42">
                  <c:v>2.1230000000000002</c:v>
                </c:pt>
                <c:pt idx="43">
                  <c:v>0.35599999999999998</c:v>
                </c:pt>
                <c:pt idx="44">
                  <c:v>0.38600000000000001</c:v>
                </c:pt>
                <c:pt idx="45">
                  <c:v>0.36899999999999999</c:v>
                </c:pt>
                <c:pt idx="46">
                  <c:v>0.35299999999999998</c:v>
                </c:pt>
                <c:pt idx="47">
                  <c:v>1.7050000000000001</c:v>
                </c:pt>
                <c:pt idx="48">
                  <c:v>2.323</c:v>
                </c:pt>
                <c:pt idx="49">
                  <c:v>2.5470000000000002</c:v>
                </c:pt>
                <c:pt idx="50">
                  <c:v>5.2050000000000001</c:v>
                </c:pt>
                <c:pt idx="51">
                  <c:v>0.44500000000000001</c:v>
                </c:pt>
                <c:pt idx="52">
                  <c:v>0.11</c:v>
                </c:pt>
                <c:pt idx="53">
                  <c:v>0.42199999999999999</c:v>
                </c:pt>
                <c:pt idx="54">
                  <c:v>0.496</c:v>
                </c:pt>
                <c:pt idx="55">
                  <c:v>1.7949999999999999</c:v>
                </c:pt>
                <c:pt idx="57">
                  <c:v>0.11600000000000001</c:v>
                </c:pt>
                <c:pt idx="58">
                  <c:v>0.45600000000000002</c:v>
                </c:pt>
                <c:pt idx="59">
                  <c:v>2.032</c:v>
                </c:pt>
                <c:pt idx="60">
                  <c:v>7.875</c:v>
                </c:pt>
                <c:pt idx="61">
                  <c:v>19.837</c:v>
                </c:pt>
                <c:pt idx="62">
                  <c:v>8.6150000000000002</c:v>
                </c:pt>
                <c:pt idx="63">
                  <c:v>8.3539999999999992</c:v>
                </c:pt>
                <c:pt idx="64">
                  <c:v>5.2560000000000002</c:v>
                </c:pt>
                <c:pt idx="65">
                  <c:v>8.0820000000000007</c:v>
                </c:pt>
                <c:pt idx="66">
                  <c:v>3.8660000000000001</c:v>
                </c:pt>
                <c:pt idx="67">
                  <c:v>5.1130000000000004</c:v>
                </c:pt>
                <c:pt idx="68">
                  <c:v>9.3620000000000001</c:v>
                </c:pt>
                <c:pt idx="69">
                  <c:v>3.2669999999999999</c:v>
                </c:pt>
                <c:pt idx="70">
                  <c:v>0.60699999999999998</c:v>
                </c:pt>
                <c:pt idx="71">
                  <c:v>2.71</c:v>
                </c:pt>
                <c:pt idx="72">
                  <c:v>5.5620000000000003</c:v>
                </c:pt>
                <c:pt idx="73">
                  <c:v>0.38600000000000001</c:v>
                </c:pt>
                <c:pt idx="74">
                  <c:v>1.978</c:v>
                </c:pt>
                <c:pt idx="75">
                  <c:v>9.8170000000000002</c:v>
                </c:pt>
                <c:pt idx="76">
                  <c:v>2.1320000000000001</c:v>
                </c:pt>
                <c:pt idx="77">
                  <c:v>19.145</c:v>
                </c:pt>
                <c:pt idx="78">
                  <c:v>13.765000000000001</c:v>
                </c:pt>
                <c:pt idx="79">
                  <c:v>7.3460000000000001</c:v>
                </c:pt>
                <c:pt idx="80">
                  <c:v>1.9650000000000001</c:v>
                </c:pt>
                <c:pt idx="81">
                  <c:v>2.37</c:v>
                </c:pt>
                <c:pt idx="82">
                  <c:v>8.9659999999999993</c:v>
                </c:pt>
                <c:pt idx="83">
                  <c:v>0.65600000000000003</c:v>
                </c:pt>
                <c:pt idx="84">
                  <c:v>0.25700000000000001</c:v>
                </c:pt>
                <c:pt idx="85">
                  <c:v>9.3620000000000001</c:v>
                </c:pt>
                <c:pt idx="86">
                  <c:v>10.705</c:v>
                </c:pt>
                <c:pt idx="87">
                  <c:v>1.94</c:v>
                </c:pt>
                <c:pt idx="88">
                  <c:v>9.2999999999999999E-2</c:v>
                </c:pt>
                <c:pt idx="89">
                  <c:v>6.6269999999999998</c:v>
                </c:pt>
                <c:pt idx="90">
                  <c:v>8.0389999999999997</c:v>
                </c:pt>
                <c:pt idx="91">
                  <c:v>1.5640000000000001</c:v>
                </c:pt>
                <c:pt idx="92">
                  <c:v>5.4850000000000003</c:v>
                </c:pt>
                <c:pt idx="93">
                  <c:v>14.717000000000001</c:v>
                </c:pt>
                <c:pt idx="94">
                  <c:v>8.7850000000000001</c:v>
                </c:pt>
                <c:pt idx="95">
                  <c:v>5.82</c:v>
                </c:pt>
                <c:pt idx="96">
                  <c:v>7.5289999999999999</c:v>
                </c:pt>
                <c:pt idx="97">
                  <c:v>5.5609999999999999</c:v>
                </c:pt>
                <c:pt idx="98">
                  <c:v>4.0049999999999999</c:v>
                </c:pt>
                <c:pt idx="99">
                  <c:v>2.972</c:v>
                </c:pt>
                <c:pt idx="100">
                  <c:v>11.071</c:v>
                </c:pt>
                <c:pt idx="101">
                  <c:v>11.21</c:v>
                </c:pt>
                <c:pt idx="102">
                  <c:v>1.2470000000000001</c:v>
                </c:pt>
                <c:pt idx="103">
                  <c:v>6.09</c:v>
                </c:pt>
                <c:pt idx="104">
                  <c:v>4.9029999999999996</c:v>
                </c:pt>
                <c:pt idx="105">
                  <c:v>0.216</c:v>
                </c:pt>
                <c:pt idx="106">
                  <c:v>4.4999999999999998E-2</c:v>
                </c:pt>
                <c:pt idx="107">
                  <c:v>0.55700000000000005</c:v>
                </c:pt>
                <c:pt idx="108">
                  <c:v>3.23</c:v>
                </c:pt>
                <c:pt idx="109">
                  <c:v>4.7789999999999999</c:v>
                </c:pt>
                <c:pt idx="110">
                  <c:v>5.2130000000000001</c:v>
                </c:pt>
                <c:pt idx="111">
                  <c:v>2.1789999999999998</c:v>
                </c:pt>
                <c:pt idx="112">
                  <c:v>1.919</c:v>
                </c:pt>
                <c:pt idx="113">
                  <c:v>7.5999999999999998E-2</c:v>
                </c:pt>
                <c:pt idx="114">
                  <c:v>1.419</c:v>
                </c:pt>
                <c:pt idx="115">
                  <c:v>5.556</c:v>
                </c:pt>
                <c:pt idx="116">
                  <c:v>5.7030000000000003</c:v>
                </c:pt>
                <c:pt idx="117">
                  <c:v>6.4029999999999996</c:v>
                </c:pt>
                <c:pt idx="118">
                  <c:v>6.6079999999999997</c:v>
                </c:pt>
                <c:pt idx="119">
                  <c:v>231.059</c:v>
                </c:pt>
                <c:pt idx="120">
                  <c:v>11.407999999999999</c:v>
                </c:pt>
                <c:pt idx="121">
                  <c:v>12.510999999999999</c:v>
                </c:pt>
                <c:pt idx="122">
                  <c:v>2.6949999999999998</c:v>
                </c:pt>
                <c:pt idx="123">
                  <c:v>0.14199999999999999</c:v>
                </c:pt>
                <c:pt idx="124">
                  <c:v>0.46600000000000003</c:v>
                </c:pt>
                <c:pt idx="125">
                  <c:v>2.589</c:v>
                </c:pt>
                <c:pt idx="126">
                  <c:v>0.93200000000000005</c:v>
                </c:pt>
                <c:pt idx="127">
                  <c:v>2.3220000000000001</c:v>
                </c:pt>
                <c:pt idx="128">
                  <c:v>5.1989999999999998</c:v>
                </c:pt>
                <c:pt idx="129">
                  <c:v>5.4210000000000003</c:v>
                </c:pt>
                <c:pt idx="130">
                  <c:v>6.9050000000000002</c:v>
                </c:pt>
                <c:pt idx="131">
                  <c:v>6.1909999999999998</c:v>
                </c:pt>
                <c:pt idx="132">
                  <c:v>10.276999999999999</c:v>
                </c:pt>
                <c:pt idx="133">
                  <c:v>9.1989999999999998</c:v>
                </c:pt>
                <c:pt idx="134">
                  <c:v>2.3580000000000001</c:v>
                </c:pt>
                <c:pt idx="135">
                  <c:v>3.5289999999999999</c:v>
                </c:pt>
                <c:pt idx="136">
                  <c:v>1.1399999999999999</c:v>
                </c:pt>
                <c:pt idx="137">
                  <c:v>1.226</c:v>
                </c:pt>
                <c:pt idx="138">
                  <c:v>14.086</c:v>
                </c:pt>
                <c:pt idx="139">
                  <c:v>8.9890000000000008</c:v>
                </c:pt>
                <c:pt idx="140">
                  <c:v>2.819</c:v>
                </c:pt>
                <c:pt idx="141">
                  <c:v>0.314</c:v>
                </c:pt>
                <c:pt idx="142">
                  <c:v>4.9740000000000002</c:v>
                </c:pt>
                <c:pt idx="143">
                  <c:v>3.7480000000000002</c:v>
                </c:pt>
                <c:pt idx="144">
                  <c:v>3.6999999999999998E-2</c:v>
                </c:pt>
                <c:pt idx="145">
                  <c:v>0.128</c:v>
                </c:pt>
                <c:pt idx="146">
                  <c:v>0.36699999999999999</c:v>
                </c:pt>
                <c:pt idx="147">
                  <c:v>8.1000000000000003E-2</c:v>
                </c:pt>
                <c:pt idx="148">
                  <c:v>0.32100000000000001</c:v>
                </c:pt>
                <c:pt idx="149">
                  <c:v>2.081</c:v>
                </c:pt>
                <c:pt idx="150">
                  <c:v>5.0149999999999997</c:v>
                </c:pt>
                <c:pt idx="151">
                  <c:v>0.14499999999999999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D5-4DBF-B048-65EB29054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771624"/>
        <c:axId val="356779496"/>
      </c:lineChart>
      <c:catAx>
        <c:axId val="5292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Datum</a:t>
                </a:r>
              </a:p>
            </c:rich>
          </c:tx>
          <c:layout>
            <c:manualLayout>
              <c:xMode val="edge"/>
              <c:yMode val="edge"/>
              <c:x val="0.48232848232848202"/>
              <c:y val="0.92773109243697505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2931200"/>
        <c:crosses val="autoZero"/>
        <c:auto val="1"/>
        <c:lblAlgn val="ctr"/>
        <c:lblOffset val="100"/>
        <c:tickLblSkip val="3"/>
        <c:noMultiLvlLbl val="1"/>
      </c:catAx>
      <c:valAx>
        <c:axId val="52931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200"/>
                  <a:t>Pb µg/m³</a:t>
                </a:r>
              </a:p>
            </c:rich>
          </c:tx>
          <c:layout>
            <c:manualLayout>
              <c:xMode val="edge"/>
              <c:yMode val="edge"/>
              <c:x val="1.004032773308872E-2"/>
              <c:y val="0.4195669114778807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2929280"/>
        <c:crosses val="autoZero"/>
        <c:crossBetween val="midCat"/>
      </c:valAx>
      <c:valAx>
        <c:axId val="35677949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356771624"/>
        <c:crosses val="max"/>
        <c:crossBetween val="between"/>
      </c:valAx>
      <c:dateAx>
        <c:axId val="3567716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56779496"/>
        <c:crosses val="autoZero"/>
        <c:auto val="1"/>
        <c:lblOffset val="100"/>
        <c:baseTimeUnit val="days"/>
        <c:majorUnit val="1"/>
        <c:minorUnit val="1"/>
      </c:date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58469361475956"/>
          <c:y val="8.1792717086834735E-2"/>
          <c:w val="0.47930081808667446"/>
          <c:h val="4.31953064690443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Metall-Konzentrationen im PM</a:t>
            </a:r>
            <a:r>
              <a:rPr lang="de-DE" baseline="-25000"/>
              <a:t>10 </a:t>
            </a:r>
            <a:r>
              <a:rPr lang="de-DE" baseline="0"/>
              <a:t>2025 Stolberg (</a:t>
            </a:r>
            <a:r>
              <a:rPr lang="de-DE"/>
              <a:t>STOR)</a:t>
            </a:r>
          </a:p>
        </c:rich>
      </c:tx>
      <c:layout>
        <c:manualLayout>
          <c:xMode val="edge"/>
          <c:yMode val="edge"/>
          <c:x val="0.21953577827823714"/>
          <c:y val="2.6981803745120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713083359360867E-2"/>
          <c:y val="0.14621848739495799"/>
          <c:w val="0.82632980743770912"/>
          <c:h val="0.67731092436974805"/>
        </c:manualLayout>
      </c:layout>
      <c:lineChart>
        <c:grouping val="standard"/>
        <c:varyColors val="0"/>
        <c:ser>
          <c:idx val="0"/>
          <c:order val="0"/>
          <c:tx>
            <c:strRef>
              <c:f>'Daten STOR'!$C$6:$C$7</c:f>
              <c:strCache>
                <c:ptCount val="2"/>
                <c:pt idx="0">
                  <c:v>Blei</c:v>
                </c:pt>
                <c:pt idx="1">
                  <c:v>µg/m³ 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chemeClr val="accent6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'Daten STOR'!$A$13:$A$378</c:f>
              <c:numCache>
                <c:formatCode>m/d/yyyy</c:formatCode>
                <c:ptCount val="366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</c:numCache>
            </c:numRef>
          </c:cat>
          <c:val>
            <c:numRef>
              <c:f>'Daten STOR'!$C$13:$C$378</c:f>
              <c:numCache>
                <c:formatCode>0.000</c:formatCode>
                <c:ptCount val="366"/>
                <c:pt idx="0">
                  <c:v>2.3999999999999998E-3</c:v>
                </c:pt>
                <c:pt idx="1">
                  <c:v>1.5E-3</c:v>
                </c:pt>
                <c:pt idx="2">
                  <c:v>3.7000000000000002E-3</c:v>
                </c:pt>
                <c:pt idx="3">
                  <c:v>6.1000000000000004E-3</c:v>
                </c:pt>
                <c:pt idx="4">
                  <c:v>2.5000000000000001E-3</c:v>
                </c:pt>
                <c:pt idx="5">
                  <c:v>1E-3</c:v>
                </c:pt>
                <c:pt idx="6">
                  <c:v>8.0000000000000004E-4</c:v>
                </c:pt>
                <c:pt idx="7">
                  <c:v>2.2000000000000001E-3</c:v>
                </c:pt>
                <c:pt idx="8">
                  <c:v>2.5000000000000001E-3</c:v>
                </c:pt>
                <c:pt idx="9">
                  <c:v>5.1999999999999998E-3</c:v>
                </c:pt>
                <c:pt idx="10">
                  <c:v>4.8999999999999998E-3</c:v>
                </c:pt>
                <c:pt idx="11">
                  <c:v>2.4899999999999999E-2</c:v>
                </c:pt>
                <c:pt idx="12">
                  <c:v>5.6099999999999997E-2</c:v>
                </c:pt>
                <c:pt idx="13">
                  <c:v>0.18629999999999999</c:v>
                </c:pt>
                <c:pt idx="14">
                  <c:v>4.3200000000000002E-2</c:v>
                </c:pt>
                <c:pt idx="15">
                  <c:v>4.3999999999999997E-2</c:v>
                </c:pt>
                <c:pt idx="16">
                  <c:v>7.9500000000000001E-2</c:v>
                </c:pt>
                <c:pt idx="17">
                  <c:v>3.7000000000000002E-3</c:v>
                </c:pt>
                <c:pt idx="18">
                  <c:v>1.52E-2</c:v>
                </c:pt>
                <c:pt idx="19">
                  <c:v>1.67E-2</c:v>
                </c:pt>
                <c:pt idx="20">
                  <c:v>0.19489999999999999</c:v>
                </c:pt>
                <c:pt idx="21">
                  <c:v>0.1037</c:v>
                </c:pt>
                <c:pt idx="22">
                  <c:v>3.5999999999999999E-3</c:v>
                </c:pt>
                <c:pt idx="23">
                  <c:v>1.4E-3</c:v>
                </c:pt>
                <c:pt idx="24">
                  <c:v>5.3E-3</c:v>
                </c:pt>
                <c:pt idx="25">
                  <c:v>3.7000000000000002E-3</c:v>
                </c:pt>
                <c:pt idx="26">
                  <c:v>1E-3</c:v>
                </c:pt>
                <c:pt idx="27">
                  <c:v>2.8999999999999998E-3</c:v>
                </c:pt>
                <c:pt idx="28">
                  <c:v>2.3E-3</c:v>
                </c:pt>
                <c:pt idx="29">
                  <c:v>3.7000000000000002E-3</c:v>
                </c:pt>
                <c:pt idx="30">
                  <c:v>4.2700000000000002E-2</c:v>
                </c:pt>
                <c:pt idx="31">
                  <c:v>6.9199999999999998E-2</c:v>
                </c:pt>
                <c:pt idx="32">
                  <c:v>0.14410000000000001</c:v>
                </c:pt>
                <c:pt idx="33">
                  <c:v>0.3216</c:v>
                </c:pt>
                <c:pt idx="34">
                  <c:v>0.1933</c:v>
                </c:pt>
                <c:pt idx="35">
                  <c:v>3.3999999999999998E-3</c:v>
                </c:pt>
                <c:pt idx="36">
                  <c:v>3.8999999999999998E-3</c:v>
                </c:pt>
                <c:pt idx="37">
                  <c:v>3.2000000000000002E-3</c:v>
                </c:pt>
                <c:pt idx="38">
                  <c:v>2.8899999999999999E-2</c:v>
                </c:pt>
                <c:pt idx="39">
                  <c:v>0.16739999999999999</c:v>
                </c:pt>
                <c:pt idx="40">
                  <c:v>1.5299999999999999E-2</c:v>
                </c:pt>
                <c:pt idx="41">
                  <c:v>8.9999999999999993E-3</c:v>
                </c:pt>
                <c:pt idx="42">
                  <c:v>4.6800000000000001E-2</c:v>
                </c:pt>
                <c:pt idx="43">
                  <c:v>1.2200000000000001E-2</c:v>
                </c:pt>
                <c:pt idx="44">
                  <c:v>9.9000000000000008E-3</c:v>
                </c:pt>
                <c:pt idx="45">
                  <c:v>5.3E-3</c:v>
                </c:pt>
                <c:pt idx="46">
                  <c:v>2.7000000000000001E-3</c:v>
                </c:pt>
                <c:pt idx="47">
                  <c:v>1.5299999999999999E-2</c:v>
                </c:pt>
                <c:pt idx="48">
                  <c:v>9.5999999999999992E-3</c:v>
                </c:pt>
                <c:pt idx="49">
                  <c:v>2.7900000000000001E-2</c:v>
                </c:pt>
                <c:pt idx="50">
                  <c:v>0.12640000000000001</c:v>
                </c:pt>
                <c:pt idx="51">
                  <c:v>1.9900000000000001E-2</c:v>
                </c:pt>
                <c:pt idx="52">
                  <c:v>5.4000000000000003E-3</c:v>
                </c:pt>
                <c:pt idx="53">
                  <c:v>2.9100000000000001E-2</c:v>
                </c:pt>
                <c:pt idx="54">
                  <c:v>6.8999999999999999E-3</c:v>
                </c:pt>
                <c:pt idx="55">
                  <c:v>6.1699999999999998E-2</c:v>
                </c:pt>
                <c:pt idx="57">
                  <c:v>2.7000000000000001E-3</c:v>
                </c:pt>
                <c:pt idx="58">
                  <c:v>7.0000000000000001E-3</c:v>
                </c:pt>
                <c:pt idx="59">
                  <c:v>6.4500000000000002E-2</c:v>
                </c:pt>
                <c:pt idx="60">
                  <c:v>0.10349999999999999</c:v>
                </c:pt>
                <c:pt idx="61">
                  <c:v>0.37730000000000002</c:v>
                </c:pt>
                <c:pt idx="62">
                  <c:v>0.26190000000000002</c:v>
                </c:pt>
                <c:pt idx="63">
                  <c:v>0.31359999999999999</c:v>
                </c:pt>
                <c:pt idx="64">
                  <c:v>0.36980000000000002</c:v>
                </c:pt>
                <c:pt idx="65">
                  <c:v>0.2477</c:v>
                </c:pt>
                <c:pt idx="66">
                  <c:v>0.255</c:v>
                </c:pt>
                <c:pt idx="67">
                  <c:v>0.27179999999999999</c:v>
                </c:pt>
                <c:pt idx="68">
                  <c:v>0.26729999999999998</c:v>
                </c:pt>
                <c:pt idx="69">
                  <c:v>0.1167</c:v>
                </c:pt>
                <c:pt idx="70">
                  <c:v>2.2700000000000001E-2</c:v>
                </c:pt>
                <c:pt idx="71">
                  <c:v>7.3400000000000007E-2</c:v>
                </c:pt>
                <c:pt idx="72">
                  <c:v>1.5699999999999999E-2</c:v>
                </c:pt>
                <c:pt idx="73">
                  <c:v>5.7000000000000002E-3</c:v>
                </c:pt>
                <c:pt idx="74">
                  <c:v>3.5499999999999997E-2</c:v>
                </c:pt>
                <c:pt idx="75">
                  <c:v>0.22070000000000001</c:v>
                </c:pt>
                <c:pt idx="76">
                  <c:v>6.1000000000000004E-3</c:v>
                </c:pt>
                <c:pt idx="77">
                  <c:v>0.36990000000000001</c:v>
                </c:pt>
                <c:pt idx="78">
                  <c:v>0.33310000000000001</c:v>
                </c:pt>
                <c:pt idx="79">
                  <c:v>0.15190000000000001</c:v>
                </c:pt>
                <c:pt idx="80">
                  <c:v>1.8100000000000002E-2</c:v>
                </c:pt>
                <c:pt idx="81">
                  <c:v>4.6300000000000001E-2</c:v>
                </c:pt>
                <c:pt idx="82">
                  <c:v>0.13819999999999999</c:v>
                </c:pt>
                <c:pt idx="83">
                  <c:v>1.2200000000000001E-2</c:v>
                </c:pt>
                <c:pt idx="84">
                  <c:v>2.3999999999999998E-3</c:v>
                </c:pt>
                <c:pt idx="85">
                  <c:v>9.1899999999999996E-2</c:v>
                </c:pt>
                <c:pt idx="86">
                  <c:v>0.17560000000000001</c:v>
                </c:pt>
                <c:pt idx="87">
                  <c:v>2.8000000000000001E-2</c:v>
                </c:pt>
                <c:pt idx="88">
                  <c:v>3.7000000000000002E-3</c:v>
                </c:pt>
                <c:pt idx="89">
                  <c:v>8.77E-2</c:v>
                </c:pt>
                <c:pt idx="90">
                  <c:v>0.12280000000000001</c:v>
                </c:pt>
                <c:pt idx="91">
                  <c:v>4.5999999999999999E-3</c:v>
                </c:pt>
                <c:pt idx="92">
                  <c:v>7.4499999999999997E-2</c:v>
                </c:pt>
                <c:pt idx="93">
                  <c:v>0.32190000000000002</c:v>
                </c:pt>
                <c:pt idx="94">
                  <c:v>0.1636</c:v>
                </c:pt>
                <c:pt idx="95">
                  <c:v>5.1700000000000003E-2</c:v>
                </c:pt>
                <c:pt idx="96">
                  <c:v>0.18079999999999999</c:v>
                </c:pt>
                <c:pt idx="97">
                  <c:v>0.18129999999999999</c:v>
                </c:pt>
                <c:pt idx="98">
                  <c:v>0.1206</c:v>
                </c:pt>
                <c:pt idx="99">
                  <c:v>6.4699999999999994E-2</c:v>
                </c:pt>
                <c:pt idx="100">
                  <c:v>0.40079999999999999</c:v>
                </c:pt>
                <c:pt idx="101">
                  <c:v>0.27739999999999998</c:v>
                </c:pt>
                <c:pt idx="102">
                  <c:v>4.1099999999999998E-2</c:v>
                </c:pt>
                <c:pt idx="103">
                  <c:v>0.17960000000000001</c:v>
                </c:pt>
                <c:pt idx="104">
                  <c:v>0.15509999999999999</c:v>
                </c:pt>
                <c:pt idx="105">
                  <c:v>7.1999999999999998E-3</c:v>
                </c:pt>
                <c:pt idx="106">
                  <c:v>1.5E-3</c:v>
                </c:pt>
                <c:pt idx="107">
                  <c:v>6.6E-3</c:v>
                </c:pt>
                <c:pt idx="108">
                  <c:v>2.9399999999999999E-2</c:v>
                </c:pt>
                <c:pt idx="109">
                  <c:v>0.1033</c:v>
                </c:pt>
                <c:pt idx="110">
                  <c:v>0.1411</c:v>
                </c:pt>
                <c:pt idx="111">
                  <c:v>3.78E-2</c:v>
                </c:pt>
                <c:pt idx="112">
                  <c:v>4.58E-2</c:v>
                </c:pt>
                <c:pt idx="113">
                  <c:v>2.5999999999999999E-3</c:v>
                </c:pt>
                <c:pt idx="114">
                  <c:v>1.95E-2</c:v>
                </c:pt>
                <c:pt idx="115">
                  <c:v>6.8900000000000003E-2</c:v>
                </c:pt>
                <c:pt idx="116">
                  <c:v>0.12759999999999999</c:v>
                </c:pt>
                <c:pt idx="117">
                  <c:v>0.1653</c:v>
                </c:pt>
                <c:pt idx="118">
                  <c:v>0.1696</c:v>
                </c:pt>
                <c:pt idx="119">
                  <c:v>0.62819999999999998</c:v>
                </c:pt>
                <c:pt idx="120">
                  <c:v>0.28610000000000002</c:v>
                </c:pt>
                <c:pt idx="121">
                  <c:v>0.1686</c:v>
                </c:pt>
                <c:pt idx="122">
                  <c:v>7.1199999999999999E-2</c:v>
                </c:pt>
                <c:pt idx="123">
                  <c:v>5.4000000000000003E-3</c:v>
                </c:pt>
                <c:pt idx="124">
                  <c:v>4.3E-3</c:v>
                </c:pt>
                <c:pt idx="125">
                  <c:v>2.41E-2</c:v>
                </c:pt>
                <c:pt idx="126">
                  <c:v>1.2E-2</c:v>
                </c:pt>
                <c:pt idx="127">
                  <c:v>2.8199999999999999E-2</c:v>
                </c:pt>
                <c:pt idx="128">
                  <c:v>6.2199999999999998E-2</c:v>
                </c:pt>
                <c:pt idx="129">
                  <c:v>0.15970000000000001</c:v>
                </c:pt>
                <c:pt idx="130">
                  <c:v>0.15859999999999999</c:v>
                </c:pt>
                <c:pt idx="131">
                  <c:v>9.8100000000000007E-2</c:v>
                </c:pt>
                <c:pt idx="132">
                  <c:v>0.1366</c:v>
                </c:pt>
                <c:pt idx="133">
                  <c:v>0.14080000000000001</c:v>
                </c:pt>
                <c:pt idx="134">
                  <c:v>7.0099999999999996E-2</c:v>
                </c:pt>
                <c:pt idx="135">
                  <c:v>9.5600000000000004E-2</c:v>
                </c:pt>
                <c:pt idx="136">
                  <c:v>1.2999999999999999E-2</c:v>
                </c:pt>
                <c:pt idx="137">
                  <c:v>2.4299999999999999E-2</c:v>
                </c:pt>
                <c:pt idx="138">
                  <c:v>0.13769999999999999</c:v>
                </c:pt>
                <c:pt idx="139">
                  <c:v>0.2213</c:v>
                </c:pt>
                <c:pt idx="140">
                  <c:v>8.1799999999999998E-2</c:v>
                </c:pt>
                <c:pt idx="141">
                  <c:v>2.8E-3</c:v>
                </c:pt>
                <c:pt idx="142">
                  <c:v>7.7399999999999997E-2</c:v>
                </c:pt>
                <c:pt idx="143">
                  <c:v>8.8099999999999998E-2</c:v>
                </c:pt>
                <c:pt idx="144">
                  <c:v>1.6000000000000001E-3</c:v>
                </c:pt>
                <c:pt idx="145">
                  <c:v>7.9000000000000008E-3</c:v>
                </c:pt>
                <c:pt idx="146">
                  <c:v>2E-3</c:v>
                </c:pt>
                <c:pt idx="147">
                  <c:v>1.9E-3</c:v>
                </c:pt>
                <c:pt idx="148">
                  <c:v>6.7999999999999996E-3</c:v>
                </c:pt>
                <c:pt idx="149">
                  <c:v>3.1600000000000003E-2</c:v>
                </c:pt>
                <c:pt idx="150">
                  <c:v>8.6099999999999996E-2</c:v>
                </c:pt>
                <c:pt idx="151">
                  <c:v>3.7000000000000002E-3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49-4070-8AAF-F282D9DBB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9280"/>
        <c:axId val="52931200"/>
      </c:lineChart>
      <c:lineChart>
        <c:grouping val="standard"/>
        <c:varyColors val="0"/>
        <c:ser>
          <c:idx val="4"/>
          <c:order val="1"/>
          <c:tx>
            <c:strRef>
              <c:f>'Daten STOR'!$F$6:$F$7</c:f>
              <c:strCache>
                <c:ptCount val="2"/>
                <c:pt idx="0">
                  <c:v>Arsen</c:v>
                </c:pt>
                <c:pt idx="1">
                  <c:v>ng/m³ </c:v>
                </c:pt>
              </c:strCache>
            </c:strRef>
          </c:tx>
          <c:spPr>
            <a:ln w="12700"/>
          </c:spPr>
          <c:marker>
            <c:symbol val="star"/>
            <c:size val="4"/>
          </c:marker>
          <c:cat>
            <c:numRef>
              <c:f>'Daten STOB'!$A$13:$A$378</c:f>
              <c:numCache>
                <c:formatCode>m/d/yyyy</c:formatCode>
                <c:ptCount val="366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</c:numCache>
            </c:numRef>
          </c:cat>
          <c:val>
            <c:numRef>
              <c:f>'Daten STOR'!$F$13:$F$378</c:f>
              <c:numCache>
                <c:formatCode>0.00</c:formatCode>
                <c:ptCount val="366"/>
                <c:pt idx="0">
                  <c:v>0.41299999999999998</c:v>
                </c:pt>
                <c:pt idx="1">
                  <c:v>0.107</c:v>
                </c:pt>
                <c:pt idx="2">
                  <c:v>0.28699999999999998</c:v>
                </c:pt>
                <c:pt idx="3">
                  <c:v>0.28299999999999997</c:v>
                </c:pt>
                <c:pt idx="4">
                  <c:v>0.128</c:v>
                </c:pt>
                <c:pt idx="5">
                  <c:v>7.0999999999999994E-2</c:v>
                </c:pt>
                <c:pt idx="6">
                  <c:v>4.3999999999999997E-2</c:v>
                </c:pt>
                <c:pt idx="7">
                  <c:v>0.111</c:v>
                </c:pt>
                <c:pt idx="8">
                  <c:v>0.186</c:v>
                </c:pt>
                <c:pt idx="9">
                  <c:v>0.441</c:v>
                </c:pt>
                <c:pt idx="10">
                  <c:v>0.312</c:v>
                </c:pt>
                <c:pt idx="11">
                  <c:v>2.2200000000000002</c:v>
                </c:pt>
                <c:pt idx="12">
                  <c:v>7.0990000000000002</c:v>
                </c:pt>
                <c:pt idx="13">
                  <c:v>13.781000000000001</c:v>
                </c:pt>
                <c:pt idx="14">
                  <c:v>4.157</c:v>
                </c:pt>
                <c:pt idx="15">
                  <c:v>2.9710000000000001</c:v>
                </c:pt>
                <c:pt idx="16">
                  <c:v>4.3479999999999999</c:v>
                </c:pt>
                <c:pt idx="17">
                  <c:v>0.20499999999999999</c:v>
                </c:pt>
                <c:pt idx="18">
                  <c:v>2.5990000000000002</c:v>
                </c:pt>
                <c:pt idx="19">
                  <c:v>1.123</c:v>
                </c:pt>
                <c:pt idx="20">
                  <c:v>17.170000000000002</c:v>
                </c:pt>
                <c:pt idx="21">
                  <c:v>9.2940000000000005</c:v>
                </c:pt>
                <c:pt idx="22">
                  <c:v>0.41099999999999998</c:v>
                </c:pt>
                <c:pt idx="23">
                  <c:v>9.7000000000000003E-2</c:v>
                </c:pt>
                <c:pt idx="24">
                  <c:v>0.41099999999999998</c:v>
                </c:pt>
                <c:pt idx="25">
                  <c:v>0.43099999999999999</c:v>
                </c:pt>
                <c:pt idx="26">
                  <c:v>8.3000000000000004E-2</c:v>
                </c:pt>
                <c:pt idx="27">
                  <c:v>0.1</c:v>
                </c:pt>
                <c:pt idx="28">
                  <c:v>0.14599999999999999</c:v>
                </c:pt>
                <c:pt idx="29">
                  <c:v>0.30399999999999999</c:v>
                </c:pt>
                <c:pt idx="30">
                  <c:v>4.8029999999999999</c:v>
                </c:pt>
                <c:pt idx="31">
                  <c:v>7.0339999999999998</c:v>
                </c:pt>
                <c:pt idx="32">
                  <c:v>12.58</c:v>
                </c:pt>
                <c:pt idx="33">
                  <c:v>19.353999999999999</c:v>
                </c:pt>
                <c:pt idx="34">
                  <c:v>13.115</c:v>
                </c:pt>
                <c:pt idx="35">
                  <c:v>0.24099999999999999</c:v>
                </c:pt>
                <c:pt idx="36">
                  <c:v>0.35699999999999998</c:v>
                </c:pt>
                <c:pt idx="37">
                  <c:v>0.61699999999999999</c:v>
                </c:pt>
                <c:pt idx="38">
                  <c:v>2.8159999999999998</c:v>
                </c:pt>
                <c:pt idx="39">
                  <c:v>18.472000000000001</c:v>
                </c:pt>
                <c:pt idx="40">
                  <c:v>1.383</c:v>
                </c:pt>
                <c:pt idx="41">
                  <c:v>0.65500000000000003</c:v>
                </c:pt>
                <c:pt idx="42">
                  <c:v>3.5609999999999999</c:v>
                </c:pt>
                <c:pt idx="43">
                  <c:v>1.085</c:v>
                </c:pt>
                <c:pt idx="44">
                  <c:v>0.52400000000000002</c:v>
                </c:pt>
                <c:pt idx="45">
                  <c:v>0.30199999999999999</c:v>
                </c:pt>
                <c:pt idx="46">
                  <c:v>0.114</c:v>
                </c:pt>
                <c:pt idx="47">
                  <c:v>1.23</c:v>
                </c:pt>
                <c:pt idx="48">
                  <c:v>0.70699999999999996</c:v>
                </c:pt>
                <c:pt idx="49">
                  <c:v>1.0880000000000001</c:v>
                </c:pt>
                <c:pt idx="50">
                  <c:v>4.4249999999999998</c:v>
                </c:pt>
                <c:pt idx="51">
                  <c:v>0.88100000000000001</c:v>
                </c:pt>
                <c:pt idx="52">
                  <c:v>0.32600000000000001</c:v>
                </c:pt>
                <c:pt idx="53">
                  <c:v>1.0589999999999999</c:v>
                </c:pt>
                <c:pt idx="54">
                  <c:v>0.29299999999999998</c:v>
                </c:pt>
                <c:pt idx="55">
                  <c:v>3.6560000000000001</c:v>
                </c:pt>
                <c:pt idx="57">
                  <c:v>0.14099999999999999</c:v>
                </c:pt>
                <c:pt idx="58">
                  <c:v>0.17799999999999999</c:v>
                </c:pt>
                <c:pt idx="59">
                  <c:v>2.403</c:v>
                </c:pt>
                <c:pt idx="60">
                  <c:v>6.8310000000000004</c:v>
                </c:pt>
                <c:pt idx="61">
                  <c:v>16.105</c:v>
                </c:pt>
                <c:pt idx="62">
                  <c:v>5.9050000000000002</c:v>
                </c:pt>
                <c:pt idx="63">
                  <c:v>12.672000000000001</c:v>
                </c:pt>
                <c:pt idx="64">
                  <c:v>19.463999999999999</c:v>
                </c:pt>
                <c:pt idx="65">
                  <c:v>8.6820000000000004</c:v>
                </c:pt>
                <c:pt idx="66">
                  <c:v>9.9019999999999992</c:v>
                </c:pt>
                <c:pt idx="67">
                  <c:v>17.690000000000001</c:v>
                </c:pt>
                <c:pt idx="68">
                  <c:v>15.223000000000001</c:v>
                </c:pt>
                <c:pt idx="69">
                  <c:v>10.865</c:v>
                </c:pt>
                <c:pt idx="70">
                  <c:v>2.0089999999999999</c:v>
                </c:pt>
                <c:pt idx="71">
                  <c:v>5.6379999999999999</c:v>
                </c:pt>
                <c:pt idx="72">
                  <c:v>0.57199999999999995</c:v>
                </c:pt>
                <c:pt idx="73">
                  <c:v>0.44800000000000001</c:v>
                </c:pt>
                <c:pt idx="74">
                  <c:v>3.508</c:v>
                </c:pt>
                <c:pt idx="75">
                  <c:v>22.677</c:v>
                </c:pt>
                <c:pt idx="76">
                  <c:v>0.48599999999999999</c:v>
                </c:pt>
                <c:pt idx="77">
                  <c:v>13.132</c:v>
                </c:pt>
                <c:pt idx="78">
                  <c:v>16.239000000000001</c:v>
                </c:pt>
                <c:pt idx="79">
                  <c:v>8.2349999999999994</c:v>
                </c:pt>
                <c:pt idx="80">
                  <c:v>1.0249999999999999</c:v>
                </c:pt>
                <c:pt idx="81">
                  <c:v>2.4249999999999998</c:v>
                </c:pt>
                <c:pt idx="82">
                  <c:v>9.0220000000000002</c:v>
                </c:pt>
                <c:pt idx="83">
                  <c:v>0.95199999999999996</c:v>
                </c:pt>
                <c:pt idx="84">
                  <c:v>0.16700000000000001</c:v>
                </c:pt>
                <c:pt idx="85">
                  <c:v>6.1459999999999999</c:v>
                </c:pt>
                <c:pt idx="86">
                  <c:v>14.282999999999999</c:v>
                </c:pt>
                <c:pt idx="87">
                  <c:v>2.7290000000000001</c:v>
                </c:pt>
                <c:pt idx="88">
                  <c:v>0.20100000000000001</c:v>
                </c:pt>
                <c:pt idx="89">
                  <c:v>3.4049999999999998</c:v>
                </c:pt>
                <c:pt idx="90">
                  <c:v>7.3380000000000001</c:v>
                </c:pt>
                <c:pt idx="91">
                  <c:v>0.26800000000000002</c:v>
                </c:pt>
                <c:pt idx="92">
                  <c:v>2.6080000000000001</c:v>
                </c:pt>
                <c:pt idx="93">
                  <c:v>13.192</c:v>
                </c:pt>
                <c:pt idx="94">
                  <c:v>6.0839999999999996</c:v>
                </c:pt>
                <c:pt idx="95">
                  <c:v>1.1379999999999999</c:v>
                </c:pt>
                <c:pt idx="96">
                  <c:v>8.2870000000000008</c:v>
                </c:pt>
                <c:pt idx="97">
                  <c:v>9.7750000000000004</c:v>
                </c:pt>
                <c:pt idx="98">
                  <c:v>7.0250000000000004</c:v>
                </c:pt>
                <c:pt idx="99">
                  <c:v>2.3109999999999999</c:v>
                </c:pt>
                <c:pt idx="100">
                  <c:v>10.282999999999999</c:v>
                </c:pt>
                <c:pt idx="101">
                  <c:v>14.974</c:v>
                </c:pt>
                <c:pt idx="102">
                  <c:v>1.274</c:v>
                </c:pt>
                <c:pt idx="103">
                  <c:v>9.2919999999999998</c:v>
                </c:pt>
                <c:pt idx="104">
                  <c:v>7.2569999999999997</c:v>
                </c:pt>
                <c:pt idx="105">
                  <c:v>0.32600000000000001</c:v>
                </c:pt>
                <c:pt idx="106">
                  <c:v>0.157</c:v>
                </c:pt>
                <c:pt idx="107">
                  <c:v>0.87</c:v>
                </c:pt>
                <c:pt idx="108">
                  <c:v>1.85</c:v>
                </c:pt>
                <c:pt idx="109">
                  <c:v>6.9889999999999999</c:v>
                </c:pt>
                <c:pt idx="110">
                  <c:v>6.4909999999999997</c:v>
                </c:pt>
                <c:pt idx="111">
                  <c:v>1.4890000000000001</c:v>
                </c:pt>
                <c:pt idx="112">
                  <c:v>2.1560000000000001</c:v>
                </c:pt>
                <c:pt idx="113">
                  <c:v>0.26200000000000001</c:v>
                </c:pt>
                <c:pt idx="114">
                  <c:v>1.175</c:v>
                </c:pt>
                <c:pt idx="115">
                  <c:v>3.1829999999999998</c:v>
                </c:pt>
                <c:pt idx="116">
                  <c:v>5.9939999999999998</c:v>
                </c:pt>
                <c:pt idx="117">
                  <c:v>5.798</c:v>
                </c:pt>
                <c:pt idx="118">
                  <c:v>11.776999999999999</c:v>
                </c:pt>
                <c:pt idx="119">
                  <c:v>29.308</c:v>
                </c:pt>
                <c:pt idx="120">
                  <c:v>15.48</c:v>
                </c:pt>
                <c:pt idx="121">
                  <c:v>5.4619999999999997</c:v>
                </c:pt>
                <c:pt idx="122">
                  <c:v>3.0680000000000001</c:v>
                </c:pt>
                <c:pt idx="123">
                  <c:v>0.51800000000000002</c:v>
                </c:pt>
                <c:pt idx="124">
                  <c:v>0.246</c:v>
                </c:pt>
                <c:pt idx="125">
                  <c:v>1.0109999999999999</c:v>
                </c:pt>
                <c:pt idx="126">
                  <c:v>0.39500000000000002</c:v>
                </c:pt>
                <c:pt idx="127">
                  <c:v>0.85799999999999998</c:v>
                </c:pt>
                <c:pt idx="128">
                  <c:v>1.623</c:v>
                </c:pt>
                <c:pt idx="129">
                  <c:v>6.4459999999999997</c:v>
                </c:pt>
                <c:pt idx="130">
                  <c:v>7.2320000000000002</c:v>
                </c:pt>
                <c:pt idx="131">
                  <c:v>3.3359999999999999</c:v>
                </c:pt>
                <c:pt idx="132">
                  <c:v>7.1539999999999999</c:v>
                </c:pt>
                <c:pt idx="133">
                  <c:v>3.1949999999999998</c:v>
                </c:pt>
                <c:pt idx="134">
                  <c:v>2.4060000000000001</c:v>
                </c:pt>
                <c:pt idx="135">
                  <c:v>5.4690000000000003</c:v>
                </c:pt>
                <c:pt idx="136">
                  <c:v>0.25900000000000001</c:v>
                </c:pt>
                <c:pt idx="137">
                  <c:v>1.1739999999999999</c:v>
                </c:pt>
                <c:pt idx="138">
                  <c:v>5.4390000000000001</c:v>
                </c:pt>
                <c:pt idx="139">
                  <c:v>7.024</c:v>
                </c:pt>
                <c:pt idx="140">
                  <c:v>3.3250000000000002</c:v>
                </c:pt>
                <c:pt idx="141">
                  <c:v>0.24099999999999999</c:v>
                </c:pt>
                <c:pt idx="142">
                  <c:v>2.6760000000000002</c:v>
                </c:pt>
                <c:pt idx="143">
                  <c:v>3.798</c:v>
                </c:pt>
                <c:pt idx="144">
                  <c:v>8.7999999999999995E-2</c:v>
                </c:pt>
                <c:pt idx="145">
                  <c:v>0.35699999999999998</c:v>
                </c:pt>
                <c:pt idx="146">
                  <c:v>0.105</c:v>
                </c:pt>
                <c:pt idx="147">
                  <c:v>0.14399999999999999</c:v>
                </c:pt>
                <c:pt idx="148">
                  <c:v>0.52800000000000002</c:v>
                </c:pt>
                <c:pt idx="149">
                  <c:v>1.7010000000000001</c:v>
                </c:pt>
                <c:pt idx="150">
                  <c:v>8.1440000000000001</c:v>
                </c:pt>
                <c:pt idx="151">
                  <c:v>0.23499999999999999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49-4070-8AAF-F282D9DBB862}"/>
            </c:ext>
          </c:extLst>
        </c:ser>
        <c:ser>
          <c:idx val="1"/>
          <c:order val="2"/>
          <c:tx>
            <c:strRef>
              <c:f>'Daten STOR'!$D$6:$D$7</c:f>
              <c:strCache>
                <c:ptCount val="2"/>
                <c:pt idx="0">
                  <c:v>Cadmium</c:v>
                </c:pt>
                <c:pt idx="1">
                  <c:v>ng/m³ 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</a:ln>
          </c:spPr>
          <c:marker>
            <c:symbol val="dot"/>
            <c:size val="4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val>
            <c:numRef>
              <c:f>'Daten STOR'!$D$13:$D$378</c:f>
              <c:numCache>
                <c:formatCode>0.00</c:formatCode>
                <c:ptCount val="366"/>
                <c:pt idx="0">
                  <c:v>9.8000000000000004E-2</c:v>
                </c:pt>
                <c:pt idx="1">
                  <c:v>7.9000000000000001E-2</c:v>
                </c:pt>
                <c:pt idx="2">
                  <c:v>0.11</c:v>
                </c:pt>
                <c:pt idx="3">
                  <c:v>0.15</c:v>
                </c:pt>
                <c:pt idx="4">
                  <c:v>6.4000000000000001E-2</c:v>
                </c:pt>
                <c:pt idx="5">
                  <c:v>2.1999999999999999E-2</c:v>
                </c:pt>
                <c:pt idx="6">
                  <c:v>2.8000000000000001E-2</c:v>
                </c:pt>
                <c:pt idx="7">
                  <c:v>6.2E-2</c:v>
                </c:pt>
                <c:pt idx="8">
                  <c:v>6.4000000000000001E-2</c:v>
                </c:pt>
                <c:pt idx="9">
                  <c:v>0.153</c:v>
                </c:pt>
                <c:pt idx="10">
                  <c:v>0.15</c:v>
                </c:pt>
                <c:pt idx="11">
                  <c:v>0.56299999999999994</c:v>
                </c:pt>
                <c:pt idx="12">
                  <c:v>1.34</c:v>
                </c:pt>
                <c:pt idx="13">
                  <c:v>5.5110000000000001</c:v>
                </c:pt>
                <c:pt idx="14">
                  <c:v>1.081</c:v>
                </c:pt>
                <c:pt idx="15">
                  <c:v>1.413</c:v>
                </c:pt>
                <c:pt idx="16">
                  <c:v>1.375</c:v>
                </c:pt>
                <c:pt idx="17">
                  <c:v>0.21199999999999999</c:v>
                </c:pt>
                <c:pt idx="18">
                  <c:v>0.58099999999999996</c:v>
                </c:pt>
                <c:pt idx="19">
                  <c:v>0.66300000000000003</c:v>
                </c:pt>
                <c:pt idx="20">
                  <c:v>8.2590000000000003</c:v>
                </c:pt>
                <c:pt idx="21">
                  <c:v>5.0350000000000001</c:v>
                </c:pt>
                <c:pt idx="22">
                  <c:v>0.13600000000000001</c:v>
                </c:pt>
                <c:pt idx="23">
                  <c:v>4.8000000000000001E-2</c:v>
                </c:pt>
                <c:pt idx="24">
                  <c:v>0.316</c:v>
                </c:pt>
                <c:pt idx="25">
                  <c:v>0.16800000000000001</c:v>
                </c:pt>
                <c:pt idx="26">
                  <c:v>3.2000000000000001E-2</c:v>
                </c:pt>
                <c:pt idx="27">
                  <c:v>9.4E-2</c:v>
                </c:pt>
                <c:pt idx="28">
                  <c:v>6.8000000000000005E-2</c:v>
                </c:pt>
                <c:pt idx="29">
                  <c:v>0.12</c:v>
                </c:pt>
                <c:pt idx="30">
                  <c:v>2.4009999999999998</c:v>
                </c:pt>
                <c:pt idx="31">
                  <c:v>2.7320000000000002</c:v>
                </c:pt>
                <c:pt idx="32">
                  <c:v>6.3559999999999999</c:v>
                </c:pt>
                <c:pt idx="33">
                  <c:v>9.3740000000000006</c:v>
                </c:pt>
                <c:pt idx="34">
                  <c:v>5.2039999999999997</c:v>
                </c:pt>
                <c:pt idx="35">
                  <c:v>0.129</c:v>
                </c:pt>
                <c:pt idx="36">
                  <c:v>0.127</c:v>
                </c:pt>
                <c:pt idx="37">
                  <c:v>0.13</c:v>
                </c:pt>
                <c:pt idx="38">
                  <c:v>1.298</c:v>
                </c:pt>
                <c:pt idx="39">
                  <c:v>10.753</c:v>
                </c:pt>
                <c:pt idx="40">
                  <c:v>0.98199999999999998</c:v>
                </c:pt>
                <c:pt idx="41">
                  <c:v>0.27200000000000002</c:v>
                </c:pt>
                <c:pt idx="42">
                  <c:v>1.482</c:v>
                </c:pt>
                <c:pt idx="43">
                  <c:v>0.377</c:v>
                </c:pt>
                <c:pt idx="44">
                  <c:v>0.309</c:v>
                </c:pt>
                <c:pt idx="45">
                  <c:v>0.36499999999999999</c:v>
                </c:pt>
                <c:pt idx="46">
                  <c:v>0.13</c:v>
                </c:pt>
                <c:pt idx="47">
                  <c:v>0.55800000000000005</c:v>
                </c:pt>
                <c:pt idx="48">
                  <c:v>0.309</c:v>
                </c:pt>
                <c:pt idx="49">
                  <c:v>0.82499999999999996</c:v>
                </c:pt>
                <c:pt idx="50">
                  <c:v>4.9550000000000001</c:v>
                </c:pt>
                <c:pt idx="51">
                  <c:v>0.91900000000000004</c:v>
                </c:pt>
                <c:pt idx="52">
                  <c:v>0.126</c:v>
                </c:pt>
                <c:pt idx="53">
                  <c:v>0.749</c:v>
                </c:pt>
                <c:pt idx="54">
                  <c:v>0.14099999999999999</c:v>
                </c:pt>
                <c:pt idx="55">
                  <c:v>1.7470000000000001</c:v>
                </c:pt>
                <c:pt idx="57">
                  <c:v>8.3000000000000004E-2</c:v>
                </c:pt>
                <c:pt idx="58">
                  <c:v>0.46800000000000003</c:v>
                </c:pt>
                <c:pt idx="59">
                  <c:v>0.76</c:v>
                </c:pt>
                <c:pt idx="60">
                  <c:v>4.4400000000000004</c:v>
                </c:pt>
                <c:pt idx="61">
                  <c:v>10.6</c:v>
                </c:pt>
                <c:pt idx="62">
                  <c:v>6.33</c:v>
                </c:pt>
                <c:pt idx="63">
                  <c:v>5.819</c:v>
                </c:pt>
                <c:pt idx="64">
                  <c:v>6.6619999999999999</c:v>
                </c:pt>
                <c:pt idx="65">
                  <c:v>8.1240000000000006</c:v>
                </c:pt>
                <c:pt idx="66">
                  <c:v>15.237</c:v>
                </c:pt>
                <c:pt idx="67">
                  <c:v>6.3360000000000003</c:v>
                </c:pt>
                <c:pt idx="68">
                  <c:v>6.9039999999999999</c:v>
                </c:pt>
                <c:pt idx="69">
                  <c:v>3.1309999999999998</c:v>
                </c:pt>
                <c:pt idx="70">
                  <c:v>0.63800000000000001</c:v>
                </c:pt>
                <c:pt idx="71">
                  <c:v>2.1739999999999999</c:v>
                </c:pt>
                <c:pt idx="72">
                  <c:v>2.2639999999999998</c:v>
                </c:pt>
                <c:pt idx="73">
                  <c:v>0.14299999999999999</c:v>
                </c:pt>
                <c:pt idx="74">
                  <c:v>1.0469999999999999</c:v>
                </c:pt>
                <c:pt idx="75">
                  <c:v>5.3150000000000004</c:v>
                </c:pt>
                <c:pt idx="76">
                  <c:v>0.21099999999999999</c:v>
                </c:pt>
                <c:pt idx="77">
                  <c:v>17.413</c:v>
                </c:pt>
                <c:pt idx="78">
                  <c:v>11.324999999999999</c:v>
                </c:pt>
                <c:pt idx="79">
                  <c:v>5.2290000000000001</c:v>
                </c:pt>
                <c:pt idx="80">
                  <c:v>0.61399999999999999</c:v>
                </c:pt>
                <c:pt idx="81">
                  <c:v>2.048</c:v>
                </c:pt>
                <c:pt idx="82">
                  <c:v>5.383</c:v>
                </c:pt>
                <c:pt idx="83">
                  <c:v>0.30199999999999999</c:v>
                </c:pt>
                <c:pt idx="84">
                  <c:v>4.8000000000000001E-2</c:v>
                </c:pt>
                <c:pt idx="85">
                  <c:v>4.8920000000000003</c:v>
                </c:pt>
                <c:pt idx="86">
                  <c:v>6.1580000000000004</c:v>
                </c:pt>
                <c:pt idx="87">
                  <c:v>0.91700000000000004</c:v>
                </c:pt>
                <c:pt idx="88">
                  <c:v>8.3000000000000004E-2</c:v>
                </c:pt>
                <c:pt idx="89">
                  <c:v>3.919</c:v>
                </c:pt>
                <c:pt idx="90">
                  <c:v>4.2720000000000002</c:v>
                </c:pt>
                <c:pt idx="91">
                  <c:v>0.11899999999999999</c:v>
                </c:pt>
                <c:pt idx="92">
                  <c:v>2.8490000000000002</c:v>
                </c:pt>
                <c:pt idx="93">
                  <c:v>9.8040000000000003</c:v>
                </c:pt>
                <c:pt idx="94">
                  <c:v>6.1050000000000004</c:v>
                </c:pt>
                <c:pt idx="95">
                  <c:v>1.339</c:v>
                </c:pt>
                <c:pt idx="96">
                  <c:v>3.9470000000000001</c:v>
                </c:pt>
                <c:pt idx="97">
                  <c:v>2.9279999999999999</c:v>
                </c:pt>
                <c:pt idx="98">
                  <c:v>2.1869999999999998</c:v>
                </c:pt>
                <c:pt idx="99">
                  <c:v>1.5349999999999999</c:v>
                </c:pt>
                <c:pt idx="100">
                  <c:v>7.431</c:v>
                </c:pt>
                <c:pt idx="101">
                  <c:v>10.37</c:v>
                </c:pt>
                <c:pt idx="102">
                  <c:v>0.95099999999999996</c:v>
                </c:pt>
                <c:pt idx="103">
                  <c:v>4.726</c:v>
                </c:pt>
                <c:pt idx="104">
                  <c:v>3.6819999999999999</c:v>
                </c:pt>
                <c:pt idx="105">
                  <c:v>0.214</c:v>
                </c:pt>
                <c:pt idx="106">
                  <c:v>4.2000000000000003E-2</c:v>
                </c:pt>
                <c:pt idx="107">
                  <c:v>0.182</c:v>
                </c:pt>
                <c:pt idx="108">
                  <c:v>1.4179999999999999</c:v>
                </c:pt>
                <c:pt idx="109">
                  <c:v>3.1</c:v>
                </c:pt>
                <c:pt idx="110">
                  <c:v>3.8530000000000002</c:v>
                </c:pt>
                <c:pt idx="111">
                  <c:v>1.0149999999999999</c:v>
                </c:pt>
                <c:pt idx="112">
                  <c:v>1.59</c:v>
                </c:pt>
                <c:pt idx="113">
                  <c:v>6.4000000000000001E-2</c:v>
                </c:pt>
                <c:pt idx="114">
                  <c:v>0.55000000000000004</c:v>
                </c:pt>
                <c:pt idx="115">
                  <c:v>2.4780000000000002</c:v>
                </c:pt>
                <c:pt idx="116">
                  <c:v>3.593</c:v>
                </c:pt>
                <c:pt idx="117">
                  <c:v>3.3730000000000002</c:v>
                </c:pt>
                <c:pt idx="118">
                  <c:v>3.08</c:v>
                </c:pt>
                <c:pt idx="119">
                  <c:v>76.349000000000004</c:v>
                </c:pt>
                <c:pt idx="120">
                  <c:v>6.7370000000000001</c:v>
                </c:pt>
                <c:pt idx="121">
                  <c:v>8.4239999999999995</c:v>
                </c:pt>
                <c:pt idx="122">
                  <c:v>1.8740000000000001</c:v>
                </c:pt>
                <c:pt idx="123">
                  <c:v>8.3000000000000004E-2</c:v>
                </c:pt>
                <c:pt idx="124">
                  <c:v>6.5000000000000002E-2</c:v>
                </c:pt>
                <c:pt idx="125">
                  <c:v>0.85499999999999998</c:v>
                </c:pt>
                <c:pt idx="126">
                  <c:v>0.29499999999999998</c:v>
                </c:pt>
                <c:pt idx="127">
                  <c:v>0.78100000000000003</c:v>
                </c:pt>
                <c:pt idx="128">
                  <c:v>1.1930000000000001</c:v>
                </c:pt>
                <c:pt idx="129">
                  <c:v>4.2119999999999997</c:v>
                </c:pt>
                <c:pt idx="130">
                  <c:v>4.6029999999999998</c:v>
                </c:pt>
                <c:pt idx="131">
                  <c:v>2.524</c:v>
                </c:pt>
                <c:pt idx="132">
                  <c:v>4.5579999999999998</c:v>
                </c:pt>
                <c:pt idx="133">
                  <c:v>4.1749999999999998</c:v>
                </c:pt>
                <c:pt idx="134">
                  <c:v>0.997</c:v>
                </c:pt>
                <c:pt idx="135">
                  <c:v>2.278</c:v>
                </c:pt>
                <c:pt idx="136">
                  <c:v>1.034</c:v>
                </c:pt>
                <c:pt idx="137">
                  <c:v>0.76</c:v>
                </c:pt>
                <c:pt idx="138">
                  <c:v>7.0469999999999997</c:v>
                </c:pt>
                <c:pt idx="139">
                  <c:v>6.2469999999999999</c:v>
                </c:pt>
                <c:pt idx="140">
                  <c:v>2.1349999999999998</c:v>
                </c:pt>
                <c:pt idx="141">
                  <c:v>6.8000000000000005E-2</c:v>
                </c:pt>
                <c:pt idx="142">
                  <c:v>2.5489999999999999</c:v>
                </c:pt>
                <c:pt idx="143">
                  <c:v>2.907</c:v>
                </c:pt>
                <c:pt idx="144">
                  <c:v>3.2000000000000001E-2</c:v>
                </c:pt>
                <c:pt idx="145">
                  <c:v>0.121</c:v>
                </c:pt>
                <c:pt idx="146">
                  <c:v>4.3999999999999997E-2</c:v>
                </c:pt>
                <c:pt idx="147">
                  <c:v>3.4000000000000002E-2</c:v>
                </c:pt>
                <c:pt idx="148">
                  <c:v>0.23100000000000001</c:v>
                </c:pt>
                <c:pt idx="149">
                  <c:v>1.127</c:v>
                </c:pt>
                <c:pt idx="150">
                  <c:v>3.0960000000000001</c:v>
                </c:pt>
                <c:pt idx="151">
                  <c:v>9.7000000000000003E-2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49-4070-8AAF-F282D9DBB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771624"/>
        <c:axId val="356779496"/>
      </c:lineChart>
      <c:dateAx>
        <c:axId val="5292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Datum</a:t>
                </a:r>
              </a:p>
            </c:rich>
          </c:tx>
          <c:layout>
            <c:manualLayout>
              <c:xMode val="edge"/>
              <c:yMode val="edge"/>
              <c:x val="0.48232848232848202"/>
              <c:y val="0.92773109243697505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2931200"/>
        <c:crosses val="autoZero"/>
        <c:auto val="1"/>
        <c:lblOffset val="100"/>
        <c:baseTimeUnit val="days"/>
        <c:majorUnit val="3"/>
        <c:majorTimeUnit val="days"/>
      </c:dateAx>
      <c:valAx>
        <c:axId val="52931200"/>
        <c:scaling>
          <c:orientation val="minMax"/>
          <c:max val="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200"/>
                  <a:t>Pb µg/m³</a:t>
                </a:r>
              </a:p>
            </c:rich>
          </c:tx>
          <c:layout>
            <c:manualLayout>
              <c:xMode val="edge"/>
              <c:yMode val="edge"/>
              <c:x val="1.004032773308872E-2"/>
              <c:y val="0.4195669114778807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2929280"/>
        <c:crosses val="autoZero"/>
        <c:crossBetween val="midCat"/>
      </c:valAx>
      <c:valAx>
        <c:axId val="356779496"/>
        <c:scaling>
          <c:orientation val="minMax"/>
          <c:max val="25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356771624"/>
        <c:crosses val="max"/>
        <c:crossBetween val="between"/>
      </c:valAx>
      <c:dateAx>
        <c:axId val="3567716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56779496"/>
        <c:crosses val="autoZero"/>
        <c:auto val="1"/>
        <c:lblOffset val="100"/>
        <c:baseTimeUnit val="days"/>
        <c:majorUnit val="1"/>
        <c:minorUnit val="1"/>
      </c:date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58469361475956"/>
          <c:y val="8.1792717086834735E-2"/>
          <c:w val="0.47930081808667446"/>
          <c:h val="4.31953064690443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687797</xdr:colOff>
      <xdr:row>49</xdr:row>
      <xdr:rowOff>104775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55797" cy="8039100"/>
        </a:xfrm>
        <a:prstGeom prst="rect">
          <a:avLst/>
        </a:prstGeom>
      </xdr:spPr>
    </xdr:pic>
    <xdr:clientData/>
  </xdr:twoCellAnchor>
  <xdr:twoCellAnchor>
    <xdr:from>
      <xdr:col>4</xdr:col>
      <xdr:colOff>400051</xdr:colOff>
      <xdr:row>24</xdr:row>
      <xdr:rowOff>76200</xdr:rowOff>
    </xdr:from>
    <xdr:to>
      <xdr:col>4</xdr:col>
      <xdr:colOff>685801</xdr:colOff>
      <xdr:row>26</xdr:row>
      <xdr:rowOff>66675</xdr:rowOff>
    </xdr:to>
    <xdr:sp macro="" textlink="">
      <xdr:nvSpPr>
        <xdr:cNvPr id="4" name="Textfeld 3"/>
        <xdr:cNvSpPr txBox="1"/>
      </xdr:nvSpPr>
      <xdr:spPr>
        <a:xfrm>
          <a:off x="3448051" y="3962400"/>
          <a:ext cx="2857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219076</xdr:colOff>
      <xdr:row>21</xdr:row>
      <xdr:rowOff>28575</xdr:rowOff>
    </xdr:from>
    <xdr:to>
      <xdr:col>5</xdr:col>
      <xdr:colOff>504826</xdr:colOff>
      <xdr:row>23</xdr:row>
      <xdr:rowOff>19050</xdr:rowOff>
    </xdr:to>
    <xdr:sp macro="" textlink="">
      <xdr:nvSpPr>
        <xdr:cNvPr id="8" name="Textfeld 7"/>
        <xdr:cNvSpPr txBox="1"/>
      </xdr:nvSpPr>
      <xdr:spPr>
        <a:xfrm>
          <a:off x="4029076" y="3429000"/>
          <a:ext cx="2857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76201</xdr:colOff>
      <xdr:row>48</xdr:row>
      <xdr:rowOff>47625</xdr:rowOff>
    </xdr:from>
    <xdr:to>
      <xdr:col>9</xdr:col>
      <xdr:colOff>638175</xdr:colOff>
      <xdr:row>49</xdr:row>
      <xdr:rowOff>95250</xdr:rowOff>
    </xdr:to>
    <xdr:sp macro="" textlink="">
      <xdr:nvSpPr>
        <xdr:cNvPr id="2" name="Textfeld 1"/>
        <xdr:cNvSpPr txBox="1"/>
      </xdr:nvSpPr>
      <xdr:spPr>
        <a:xfrm>
          <a:off x="6934201" y="7820025"/>
          <a:ext cx="561974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LANUK</a:t>
          </a:r>
        </a:p>
      </xdr:txBody>
    </xdr:sp>
    <xdr:clientData/>
  </xdr:twoCellAnchor>
  <xdr:twoCellAnchor editAs="oneCell">
    <xdr:from>
      <xdr:col>11</xdr:col>
      <xdr:colOff>714375</xdr:colOff>
      <xdr:row>6</xdr:row>
      <xdr:rowOff>1</xdr:rowOff>
    </xdr:from>
    <xdr:to>
      <xdr:col>14</xdr:col>
      <xdr:colOff>352425</xdr:colOff>
      <xdr:row>9</xdr:row>
      <xdr:rowOff>9526</xdr:rowOff>
    </xdr:to>
    <xdr:pic>
      <xdr:nvPicPr>
        <xdr:cNvPr id="9" name="Bild 4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096375" y="971551"/>
          <a:ext cx="1924050" cy="495300"/>
        </a:xfrm>
        <a:prstGeom prst="rect">
          <a:avLst/>
        </a:prstGeom>
        <a:noFill/>
      </xdr:spPr>
    </xdr:pic>
    <xdr:clientData/>
  </xdr:twoCellAnchor>
  <xdr:twoCellAnchor>
    <xdr:from>
      <xdr:col>12</xdr:col>
      <xdr:colOff>0</xdr:colOff>
      <xdr:row>38</xdr:row>
      <xdr:rowOff>47625</xdr:rowOff>
    </xdr:from>
    <xdr:to>
      <xdr:col>13</xdr:col>
      <xdr:colOff>371475</xdr:colOff>
      <xdr:row>41</xdr:row>
      <xdr:rowOff>19050</xdr:rowOff>
    </xdr:to>
    <xdr:sp macro="" textlink="">
      <xdr:nvSpPr>
        <xdr:cNvPr id="3" name="Textfeld 2"/>
        <xdr:cNvSpPr txBox="1"/>
      </xdr:nvSpPr>
      <xdr:spPr>
        <a:xfrm>
          <a:off x="9144000" y="6200775"/>
          <a:ext cx="1133475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18023" cy="566304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0.51194</cdr:x>
      <cdr:y>0.17659</cdr:y>
    </cdr:from>
    <cdr:to>
      <cdr:x>0.77125</cdr:x>
      <cdr:y>0.28983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663440" y="998220"/>
          <a:ext cx="2362200" cy="640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0.12265</cdr:x>
      <cdr:y>0.16463</cdr:y>
    </cdr:from>
    <cdr:to>
      <cdr:x>0.2906</cdr:x>
      <cdr:y>0.34404</cdr:y>
    </cdr:to>
    <cdr:sp macro="" textlink="'Daten STOB'!$Q$7">
      <cdr:nvSpPr>
        <cdr:cNvPr id="5" name="Textfeld 4"/>
        <cdr:cNvSpPr txBox="1"/>
      </cdr:nvSpPr>
      <cdr:spPr>
        <a:xfrm xmlns:a="http://schemas.openxmlformats.org/drawingml/2006/main">
          <a:off x="1118344" y="932305"/>
          <a:ext cx="1531338" cy="10159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3835867F-68B1-4147-BA63-FA436F445B25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 algn="l"/>
            <a:t>Mittelwerte
01.01. - 01.06.2025
STOB: 0,16 µg/m³
01.01. - 01.06.2025
STOR: 0,09 µg/m³</a:t>
          </a:fld>
          <a:endParaRPr lang="de-DE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18023" cy="566304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0.11297</cdr:x>
      <cdr:y>0.15788</cdr:y>
    </cdr:from>
    <cdr:to>
      <cdr:x>0.29191</cdr:x>
      <cdr:y>0.3337</cdr:y>
    </cdr:to>
    <cdr:sp macro="" textlink="'Daten STOB'!$R$7">
      <cdr:nvSpPr>
        <cdr:cNvPr id="3" name="Textfeld 2"/>
        <cdr:cNvSpPr txBox="1"/>
      </cdr:nvSpPr>
      <cdr:spPr>
        <a:xfrm xmlns:a="http://schemas.openxmlformats.org/drawingml/2006/main">
          <a:off x="1030030" y="894100"/>
          <a:ext cx="1631579" cy="99567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66DCC2B-A9DF-45B2-B33E-77236AD10427}" type="TxLink">
            <a:rPr lang="en-US" sz="1200" b="0" i="0" u="none" strike="noStrike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pPr/>
            <a:t>Mittelwerte
01.01. - 01.06.2025
STOB: 7,7 ng/m³
01.01. - 01.06.2025
STOR: 4,6 ng/m³</a:t>
          </a:fld>
          <a:endParaRPr lang="de-DE" sz="12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18023" cy="566304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0.13863</cdr:x>
      <cdr:y>0.18698</cdr:y>
    </cdr:from>
    <cdr:to>
      <cdr:x>0.31757</cdr:x>
      <cdr:y>0.35925</cdr:y>
    </cdr:to>
    <cdr:sp macro="" textlink="'Daten STOB'!$S$7">
      <cdr:nvSpPr>
        <cdr:cNvPr id="3" name="Textfeld 1"/>
        <cdr:cNvSpPr txBox="1"/>
      </cdr:nvSpPr>
      <cdr:spPr>
        <a:xfrm xmlns:a="http://schemas.openxmlformats.org/drawingml/2006/main">
          <a:off x="1264077" y="1058896"/>
          <a:ext cx="1631488" cy="97557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0F116D4-29BF-4641-A7E3-4222051971A0}" type="TxLink">
            <a:rPr lang="en-US" sz="1200" b="0" i="0" u="none" strike="noStrike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pPr/>
            <a:t>Mittelwerte
01.01. - 01.06.2025
STOB: 5,3 ng/m³
01.01. - 01.06.2025
STOR: 3,0 ng/m³</a:t>
          </a:fld>
          <a:endParaRPr lang="de-DE" sz="12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18023" cy="566304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0.95696</cdr:x>
      <cdr:y>0.29244</cdr:y>
    </cdr:from>
    <cdr:to>
      <cdr:x>0.99544</cdr:x>
      <cdr:y>0.61154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8732212" y="1657372"/>
          <a:ext cx="351128" cy="1808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de-DE" sz="1200" b="1">
              <a:latin typeface="Arial" panose="020B0604020202020204" pitchFamily="34" charset="0"/>
              <a:cs typeface="Arial" panose="020B0604020202020204" pitchFamily="34" charset="0"/>
            </a:rPr>
            <a:t>As und Cd ng/m³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118023" cy="566304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0.95696</cdr:x>
      <cdr:y>0.29244</cdr:y>
    </cdr:from>
    <cdr:to>
      <cdr:x>0.99544</cdr:x>
      <cdr:y>0.61154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8732212" y="1657372"/>
          <a:ext cx="351128" cy="1808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de-DE" sz="1200" b="1">
              <a:latin typeface="Arial" panose="020B0604020202020204" pitchFamily="34" charset="0"/>
              <a:cs typeface="Arial" panose="020B0604020202020204" pitchFamily="34" charset="0"/>
            </a:rPr>
            <a:t>As und Cd ng/m³</a:t>
          </a:r>
        </a:p>
      </cdr:txBody>
    </cdr:sp>
  </cdr:relSizeAnchor>
</c:userShape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chbereich43@lanuv.nrw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A37" sqref="A37"/>
    </sheetView>
  </sheetViews>
  <sheetFormatPr baseColWidth="10" defaultRowHeight="12.75" x14ac:dyDescent="0.2"/>
  <cols>
    <col min="1" max="1" width="18.5703125" customWidth="1"/>
    <col min="2" max="2" width="61.42578125" customWidth="1"/>
    <col min="8" max="8" width="57" customWidth="1"/>
  </cols>
  <sheetData>
    <row r="1" spans="1:6" ht="15.75" x14ac:dyDescent="0.25">
      <c r="A1" s="1" t="s">
        <v>6</v>
      </c>
      <c r="F1" s="2"/>
    </row>
    <row r="3" spans="1:6" x14ac:dyDescent="0.2">
      <c r="A3" s="4" t="s">
        <v>27</v>
      </c>
      <c r="B3" s="4"/>
    </row>
    <row r="4" spans="1:6" x14ac:dyDescent="0.2">
      <c r="A4" s="4"/>
      <c r="B4" s="4"/>
    </row>
    <row r="5" spans="1:6" x14ac:dyDescent="0.2">
      <c r="A5" s="136" t="s">
        <v>63</v>
      </c>
      <c r="B5" s="4"/>
    </row>
    <row r="6" spans="1:6" x14ac:dyDescent="0.2">
      <c r="A6" s="4" t="s">
        <v>28</v>
      </c>
      <c r="B6" s="4"/>
    </row>
    <row r="8" spans="1:6" x14ac:dyDescent="0.2">
      <c r="A8" s="4" t="s">
        <v>8</v>
      </c>
      <c r="B8" s="77" t="s">
        <v>39</v>
      </c>
    </row>
    <row r="9" spans="1:6" x14ac:dyDescent="0.2">
      <c r="A9" s="4" t="s">
        <v>43</v>
      </c>
      <c r="B9" s="2" t="s">
        <v>64</v>
      </c>
    </row>
    <row r="11" spans="1:6" x14ac:dyDescent="0.2">
      <c r="A11" s="74" t="s">
        <v>62</v>
      </c>
    </row>
    <row r="12" spans="1:6" x14ac:dyDescent="0.2">
      <c r="B12" s="122"/>
    </row>
    <row r="13" spans="1:6" x14ac:dyDescent="0.2">
      <c r="A13" s="18" t="s">
        <v>35</v>
      </c>
      <c r="B13" s="17"/>
    </row>
    <row r="14" spans="1:6" x14ac:dyDescent="0.2">
      <c r="A14" s="17" t="s">
        <v>61</v>
      </c>
      <c r="B14" s="75" t="str">
        <f>HYPERLINK("https://map.nrw/client/?rw="&amp;B15&amp;"&amp;hw="&amp;B16,A13)</f>
        <v>STOB</v>
      </c>
    </row>
    <row r="15" spans="1:6" x14ac:dyDescent="0.2">
      <c r="A15" s="22" t="s">
        <v>33</v>
      </c>
      <c r="B15" s="76">
        <v>304639</v>
      </c>
    </row>
    <row r="16" spans="1:6" x14ac:dyDescent="0.2">
      <c r="A16" s="22" t="s">
        <v>34</v>
      </c>
      <c r="B16" s="76">
        <v>5627159</v>
      </c>
    </row>
    <row r="17" spans="1:5" x14ac:dyDescent="0.2">
      <c r="A17" t="s">
        <v>45</v>
      </c>
    </row>
    <row r="19" spans="1:5" x14ac:dyDescent="0.2">
      <c r="A19" s="18" t="s">
        <v>41</v>
      </c>
      <c r="B19" s="135"/>
    </row>
    <row r="20" spans="1:5" x14ac:dyDescent="0.2">
      <c r="A20" s="17" t="s">
        <v>61</v>
      </c>
      <c r="B20" s="75" t="str">
        <f>HYPERLINK("https://map.nrw/client/?rw="&amp;B21&amp;"&amp;hw="&amp;B22,A19)</f>
        <v>STOR</v>
      </c>
    </row>
    <row r="21" spans="1:5" x14ac:dyDescent="0.2">
      <c r="A21" s="121" t="s">
        <v>37</v>
      </c>
      <c r="B21" s="122">
        <v>304652</v>
      </c>
    </row>
    <row r="22" spans="1:5" x14ac:dyDescent="0.2">
      <c r="A22" s="121" t="s">
        <v>38</v>
      </c>
      <c r="B22" s="122">
        <v>5627972</v>
      </c>
    </row>
    <row r="23" spans="1:5" x14ac:dyDescent="0.2">
      <c r="A23" s="22" t="s">
        <v>44</v>
      </c>
    </row>
    <row r="25" spans="1:5" x14ac:dyDescent="0.2">
      <c r="A25" s="124" t="s">
        <v>51</v>
      </c>
    </row>
    <row r="26" spans="1:5" x14ac:dyDescent="0.2">
      <c r="A26" s="17"/>
      <c r="B26" s="17"/>
      <c r="C26" s="17"/>
      <c r="D26" s="17"/>
      <c r="E26" s="17"/>
    </row>
    <row r="27" spans="1:5" x14ac:dyDescent="0.2">
      <c r="A27" s="18" t="s">
        <v>9</v>
      </c>
      <c r="B27" s="18"/>
      <c r="C27" s="17"/>
      <c r="D27" s="17"/>
      <c r="E27" s="17"/>
    </row>
    <row r="28" spans="1:5" x14ac:dyDescent="0.2">
      <c r="A28" s="5"/>
      <c r="B28" s="9"/>
      <c r="C28" s="17"/>
      <c r="D28" s="17"/>
      <c r="E28" s="17"/>
    </row>
    <row r="29" spans="1:5" x14ac:dyDescent="0.2">
      <c r="A29" s="10" t="s">
        <v>10</v>
      </c>
      <c r="B29" s="3" t="s">
        <v>7</v>
      </c>
      <c r="C29" s="17"/>
      <c r="D29" s="17"/>
      <c r="E29" s="17"/>
    </row>
    <row r="30" spans="1:5" x14ac:dyDescent="0.2">
      <c r="A30" s="11" t="s">
        <v>11</v>
      </c>
      <c r="B30" s="12" t="s">
        <v>12</v>
      </c>
      <c r="C30" s="17"/>
      <c r="D30" s="17"/>
      <c r="E30" s="17"/>
    </row>
    <row r="31" spans="1:5" x14ac:dyDescent="0.2">
      <c r="A31" s="13"/>
      <c r="B31" s="13" t="s">
        <v>13</v>
      </c>
      <c r="C31" s="17"/>
      <c r="D31" s="17"/>
      <c r="E31" s="17"/>
    </row>
    <row r="32" spans="1:5" x14ac:dyDescent="0.2">
      <c r="A32" s="13"/>
      <c r="B32" s="13" t="s">
        <v>14</v>
      </c>
      <c r="C32" s="17"/>
      <c r="D32" s="17"/>
      <c r="E32" s="17"/>
    </row>
    <row r="33" spans="1:5" x14ac:dyDescent="0.2">
      <c r="A33" s="7"/>
      <c r="B33" s="14" t="s">
        <v>15</v>
      </c>
      <c r="C33" s="17"/>
      <c r="D33" s="17"/>
      <c r="E33" s="17"/>
    </row>
    <row r="34" spans="1:5" x14ac:dyDescent="0.2">
      <c r="A34" s="15" t="s">
        <v>16</v>
      </c>
      <c r="B34" s="16" t="s">
        <v>17</v>
      </c>
      <c r="C34" s="17"/>
      <c r="D34" s="17"/>
      <c r="E34" s="17"/>
    </row>
    <row r="35" spans="1:5" x14ac:dyDescent="0.2">
      <c r="A35" s="13"/>
      <c r="B35" s="6" t="s">
        <v>18</v>
      </c>
      <c r="C35" s="17"/>
      <c r="D35" s="17"/>
      <c r="E35" s="17"/>
    </row>
    <row r="36" spans="1:5" x14ac:dyDescent="0.2">
      <c r="A36" s="14"/>
      <c r="B36" s="8" t="s">
        <v>19</v>
      </c>
      <c r="C36" s="17"/>
      <c r="D36" s="17"/>
      <c r="E36" s="17"/>
    </row>
    <row r="37" spans="1:5" x14ac:dyDescent="0.2">
      <c r="C37" s="17"/>
      <c r="D37" s="17"/>
      <c r="E37" s="17"/>
    </row>
  </sheetData>
  <phoneticPr fontId="0" type="noConversion"/>
  <hyperlinks>
    <hyperlink ref="B9" r:id="rId1" display="Fachbereich43@lanuv.nrw.de"/>
  </hyperlinks>
  <pageMargins left="0.78740157499999996" right="0.78740157499999996" top="0.984251969" bottom="0.984251969" header="0.4921259845" footer="0.4921259845"/>
  <pageSetup paperSize="9" orientation="portrait" horizontalDpi="4294967293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6" sqref="Q26"/>
    </sheetView>
  </sheetViews>
  <sheetFormatPr baseColWidth="10" defaultRowHeight="12.75" x14ac:dyDescent="0.2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2"/>
  <sheetViews>
    <sheetView tabSelected="1" workbookViewId="0">
      <pane ySplit="12" topLeftCell="A148" activePane="bottomLeft" state="frozenSplit"/>
      <selection activeCell="H52" sqref="H52"/>
      <selection pane="bottomLeft" activeCell="F9" sqref="F9"/>
    </sheetView>
  </sheetViews>
  <sheetFormatPr baseColWidth="10" defaultColWidth="11.42578125" defaultRowHeight="12.75" customHeight="1" x14ac:dyDescent="0.2"/>
  <cols>
    <col min="1" max="1" width="13.28515625" style="52" customWidth="1"/>
    <col min="2" max="2" width="11" style="73" customWidth="1"/>
    <col min="3" max="6" width="11" style="52" customWidth="1"/>
    <col min="7" max="7" width="10.42578125" style="52" customWidth="1"/>
    <col min="8" max="8" width="11.42578125" style="52"/>
    <col min="9" max="9" width="10.7109375" style="80" customWidth="1"/>
    <col min="10" max="10" width="10.7109375" style="118" customWidth="1"/>
    <col min="11" max="14" width="10.7109375" style="80" customWidth="1"/>
    <col min="15" max="16384" width="11.42578125" style="52"/>
  </cols>
  <sheetData>
    <row r="1" spans="1:27" ht="15" customHeight="1" x14ac:dyDescent="0.25">
      <c r="A1" s="167" t="s">
        <v>32</v>
      </c>
      <c r="B1" s="167"/>
      <c r="C1" s="167"/>
      <c r="D1" s="167"/>
      <c r="E1" s="167"/>
      <c r="F1" s="167"/>
      <c r="G1" s="51"/>
      <c r="H1" s="51"/>
      <c r="I1" s="169" t="s">
        <v>32</v>
      </c>
      <c r="J1" s="169"/>
      <c r="K1" s="169"/>
      <c r="L1" s="169"/>
      <c r="M1" s="169"/>
      <c r="N1" s="169"/>
      <c r="P1" s="159"/>
      <c r="Q1" s="144" t="s">
        <v>46</v>
      </c>
      <c r="R1" s="144" t="s">
        <v>47</v>
      </c>
      <c r="S1" s="144" t="s">
        <v>48</v>
      </c>
      <c r="T1" s="159"/>
      <c r="U1" s="159"/>
    </row>
    <row r="2" spans="1:27" ht="15" customHeight="1" x14ac:dyDescent="0.3">
      <c r="A2" s="167" t="s">
        <v>29</v>
      </c>
      <c r="B2" s="167"/>
      <c r="C2" s="167"/>
      <c r="D2" s="167"/>
      <c r="E2" s="167"/>
      <c r="F2" s="167"/>
      <c r="G2" s="51"/>
      <c r="H2" s="51"/>
      <c r="I2" s="169" t="s">
        <v>36</v>
      </c>
      <c r="J2" s="169"/>
      <c r="K2" s="169"/>
      <c r="L2" s="169"/>
      <c r="M2" s="169"/>
      <c r="N2" s="169"/>
      <c r="P2" s="159"/>
      <c r="Q2" s="145" t="s">
        <v>49</v>
      </c>
      <c r="R2" s="145" t="s">
        <v>49</v>
      </c>
      <c r="S2" s="145" t="s">
        <v>49</v>
      </c>
      <c r="T2" s="159"/>
      <c r="U2" s="159"/>
    </row>
    <row r="3" spans="1:27" ht="15" customHeight="1" x14ac:dyDescent="0.25">
      <c r="A3" s="168" t="s">
        <v>30</v>
      </c>
      <c r="B3" s="168"/>
      <c r="C3" s="168"/>
      <c r="D3" s="168"/>
      <c r="E3" s="168"/>
      <c r="F3" s="168"/>
      <c r="G3" s="53"/>
      <c r="H3" s="53"/>
      <c r="I3" s="170" t="s">
        <v>31</v>
      </c>
      <c r="J3" s="170"/>
      <c r="K3" s="170"/>
      <c r="L3" s="170"/>
      <c r="M3" s="170"/>
      <c r="N3" s="170"/>
      <c r="P3" s="159"/>
      <c r="Q3" s="146" t="str">
        <f>TEXT(MIN(A13:A1048576),"TT.MM")&amp;". - "&amp;TEXT(MAX(A13:A1048576),"TT.MM.JJJJ")</f>
        <v>01.01. - 01.06.2025</v>
      </c>
      <c r="R3" s="146" t="str">
        <f>TEXT(MIN(A13:A1048576),"TT.MM")&amp;". - "&amp;TEXT(MAX(A13:A1048576),"TT.MM.JJJJ")</f>
        <v>01.01. - 01.06.2025</v>
      </c>
      <c r="S3" s="146" t="str">
        <f>TEXT(MIN(A13:A1048576),"TT.MM")&amp;". - "&amp;TEXT(MAX(A13:A1048576),"TT.MM.JJJJ")</f>
        <v>01.01. - 01.06.2025</v>
      </c>
      <c r="T3" s="159"/>
      <c r="U3" s="159"/>
      <c r="V3" s="156"/>
      <c r="W3" s="156"/>
      <c r="X3" s="156"/>
      <c r="Y3" s="156"/>
      <c r="Z3" s="156"/>
      <c r="AA3" s="156"/>
    </row>
    <row r="4" spans="1:27" ht="15" customHeight="1" x14ac:dyDescent="0.25">
      <c r="A4" s="132" t="s">
        <v>40</v>
      </c>
      <c r="B4" s="54"/>
      <c r="C4" s="54"/>
      <c r="D4" s="54"/>
      <c r="E4" s="54"/>
      <c r="F4" s="137"/>
      <c r="G4" s="53"/>
      <c r="H4" s="53"/>
      <c r="I4" s="78"/>
      <c r="J4" s="78"/>
      <c r="K4" s="78"/>
      <c r="L4" s="78"/>
      <c r="M4" s="78"/>
      <c r="N4" s="78"/>
      <c r="P4" s="159"/>
      <c r="Q4" s="147" t="str">
        <f>"STOB: "&amp;FIXED(ROUND(C9,2),2)&amp;" µg/m³"</f>
        <v>STOB: 0,16 µg/m³</v>
      </c>
      <c r="R4" s="147" t="str">
        <f>"STOB: "&amp;FIXED(ROUND(F9,1),1)&amp;" ng/m³"</f>
        <v>STOB: 7,7 ng/m³</v>
      </c>
      <c r="S4" s="147" t="str">
        <f>"STOB: "&amp;FIXED(ROUND(D9,1),1)&amp;" ng/m³"</f>
        <v>STOB: 5,3 ng/m³</v>
      </c>
      <c r="T4" s="159"/>
      <c r="U4" s="159"/>
      <c r="V4" s="156"/>
      <c r="W4" s="156"/>
      <c r="X4" s="156"/>
      <c r="Y4" s="156"/>
      <c r="Z4" s="156"/>
      <c r="AA4" s="156"/>
    </row>
    <row r="5" spans="1:27" ht="15" customHeight="1" thickBot="1" x14ac:dyDescent="0.25">
      <c r="A5" s="45" t="s">
        <v>65</v>
      </c>
      <c r="B5" s="52"/>
      <c r="I5" s="79"/>
      <c r="J5" s="80"/>
      <c r="P5" s="159"/>
      <c r="Q5" s="146" t="str">
        <f>TEXT(MIN('Daten STOR'!A13:A1048576),"TT.MM")&amp;". - "&amp;TEXT(MAX('Daten STOR'!A13:A1048576),"TT.MM.JJJJ")</f>
        <v>01.01. - 01.06.2025</v>
      </c>
      <c r="R5" s="146" t="str">
        <f>TEXT(MIN('Daten STOR'!A13:A1048576),"TT.MM")&amp;". - "&amp;TEXT(MAX('Daten STOR'!A13:A1048576),"TT.MM.JJJJ")</f>
        <v>01.01. - 01.06.2025</v>
      </c>
      <c r="S5" s="146" t="str">
        <f>TEXT(MIN('Daten STOR'!A13:A1048576),"TT.MM")&amp;". - "&amp;TEXT(MAX('Daten STOR'!A13:A1048576),"TT.MM.JJJJ")</f>
        <v>01.01. - 01.06.2025</v>
      </c>
      <c r="T5" s="159"/>
      <c r="U5" s="159"/>
      <c r="V5" s="156"/>
      <c r="W5" s="156"/>
      <c r="X5" s="156"/>
      <c r="Y5" s="156"/>
      <c r="Z5" s="156"/>
      <c r="AA5" s="156"/>
    </row>
    <row r="6" spans="1:27" s="58" customFormat="1" ht="12.75" customHeight="1" x14ac:dyDescent="0.25">
      <c r="A6" s="55" t="s">
        <v>24</v>
      </c>
      <c r="B6" s="55" t="s">
        <v>22</v>
      </c>
      <c r="C6" s="55" t="s">
        <v>2</v>
      </c>
      <c r="D6" s="56" t="s">
        <v>0</v>
      </c>
      <c r="E6" s="55" t="s">
        <v>1</v>
      </c>
      <c r="F6" s="57" t="s">
        <v>3</v>
      </c>
      <c r="I6" s="81" t="s">
        <v>24</v>
      </c>
      <c r="J6" s="81" t="s">
        <v>22</v>
      </c>
      <c r="K6" s="81" t="s">
        <v>2</v>
      </c>
      <c r="L6" s="82" t="s">
        <v>0</v>
      </c>
      <c r="M6" s="81" t="s">
        <v>1</v>
      </c>
      <c r="N6" s="83" t="s">
        <v>3</v>
      </c>
      <c r="P6" s="160"/>
      <c r="Q6" s="148" t="str">
        <f>"STOR: "&amp;FIXED(ROUND('Daten STOR'!C9,2),2)&amp;" µg/m³"</f>
        <v>STOR: 0,09 µg/m³</v>
      </c>
      <c r="R6" s="148" t="str">
        <f>"STOR: "&amp;FIXED(ROUND('Daten STOR'!F9,1),1)&amp;" ng/m³"</f>
        <v>STOR: 4,6 ng/m³</v>
      </c>
      <c r="S6" s="148" t="str">
        <f>"STOR: "&amp;FIXED(ROUND('Daten STOR'!D9,1),1)&amp;" ng/m³"</f>
        <v>STOR: 3,0 ng/m³</v>
      </c>
      <c r="T6" s="160"/>
      <c r="U6" s="160"/>
      <c r="V6" s="157"/>
      <c r="W6" s="157"/>
      <c r="X6" s="157"/>
      <c r="Y6" s="157"/>
      <c r="Z6" s="157"/>
      <c r="AA6" s="157"/>
    </row>
    <row r="7" spans="1:27" s="58" customFormat="1" ht="12.75" customHeight="1" thickBot="1" x14ac:dyDescent="0.3">
      <c r="A7" s="59" t="s">
        <v>25</v>
      </c>
      <c r="B7" s="59" t="s">
        <v>23</v>
      </c>
      <c r="C7" s="59" t="s">
        <v>23</v>
      </c>
      <c r="D7" s="60" t="s">
        <v>26</v>
      </c>
      <c r="E7" s="59" t="s">
        <v>26</v>
      </c>
      <c r="F7" s="61" t="s">
        <v>26</v>
      </c>
      <c r="I7" s="84" t="s">
        <v>25</v>
      </c>
      <c r="J7" s="84" t="s">
        <v>23</v>
      </c>
      <c r="K7" s="84" t="s">
        <v>23</v>
      </c>
      <c r="L7" s="85" t="s">
        <v>26</v>
      </c>
      <c r="M7" s="84" t="s">
        <v>26</v>
      </c>
      <c r="N7" s="86" t="s">
        <v>26</v>
      </c>
      <c r="P7" s="160"/>
      <c r="Q7" s="143" t="str">
        <f>CONCATENATE(Q2&amp;"
",Q3&amp;"
",Q4&amp;"
",Q5&amp;"
",Q6)</f>
        <v>Mittelwerte
01.01. - 01.06.2025
STOB: 0,16 µg/m³
01.01. - 01.06.2025
STOR: 0,09 µg/m³</v>
      </c>
      <c r="R7" s="143" t="str">
        <f>CONCATENATE(R2&amp;"
",R3&amp;"
",R4&amp;"
",R5&amp;"
",R6)</f>
        <v>Mittelwerte
01.01. - 01.06.2025
STOB: 7,7 ng/m³
01.01. - 01.06.2025
STOR: 4,6 ng/m³</v>
      </c>
      <c r="S7" s="143" t="str">
        <f>CONCATENATE(S2&amp;"
",S3&amp;"
",S4&amp;"
",S5&amp;"
",S6)</f>
        <v>Mittelwerte
01.01. - 01.06.2025
STOB: 5,3 ng/m³
01.01. - 01.06.2025
STOR: 3,0 ng/m³</v>
      </c>
      <c r="T7" s="160"/>
      <c r="U7" s="160"/>
      <c r="V7" s="157"/>
      <c r="W7" s="157"/>
      <c r="X7" s="157"/>
      <c r="Y7" s="157"/>
      <c r="Z7" s="157"/>
      <c r="AA7" s="157"/>
    </row>
    <row r="8" spans="1:27" s="62" customFormat="1" ht="12.75" customHeight="1" x14ac:dyDescent="0.2">
      <c r="A8" s="162" t="s">
        <v>50</v>
      </c>
      <c r="B8" s="163">
        <v>40</v>
      </c>
      <c r="C8" s="164">
        <v>0.5</v>
      </c>
      <c r="D8" s="165">
        <v>5</v>
      </c>
      <c r="E8" s="165">
        <v>20</v>
      </c>
      <c r="F8" s="165">
        <v>6</v>
      </c>
      <c r="I8" s="87"/>
      <c r="J8" s="88"/>
      <c r="K8" s="89"/>
      <c r="L8" s="89"/>
      <c r="M8" s="90"/>
      <c r="N8" s="91"/>
      <c r="P8" s="161"/>
      <c r="Q8" s="161"/>
      <c r="R8" s="161"/>
      <c r="S8" s="161"/>
      <c r="T8" s="161"/>
      <c r="U8" s="161"/>
      <c r="V8" s="158"/>
      <c r="W8" s="158"/>
      <c r="X8" s="158"/>
      <c r="Y8" s="158"/>
      <c r="Z8" s="158"/>
      <c r="AA8" s="158"/>
    </row>
    <row r="9" spans="1:27" s="62" customFormat="1" ht="12.75" customHeight="1" x14ac:dyDescent="0.2">
      <c r="A9" s="63" t="s">
        <v>5</v>
      </c>
      <c r="B9" s="154">
        <f>AVERAGE(B13:B378)</f>
        <v>24.481456953642379</v>
      </c>
      <c r="C9" s="25">
        <f>AVERAGE(C13:C378)</f>
        <v>0.15635695364238406</v>
      </c>
      <c r="D9" s="166">
        <f>AVERAGE(D13:D378)</f>
        <v>5.3296291390728499</v>
      </c>
      <c r="E9" s="24">
        <f>AVERAGE(E13:E378)</f>
        <v>2.0233774834437086</v>
      </c>
      <c r="F9" s="166">
        <f>AVERAGE(F13:F378)</f>
        <v>7.7167483443708615</v>
      </c>
      <c r="I9" s="92"/>
      <c r="J9" s="93"/>
      <c r="K9" s="94"/>
      <c r="L9" s="95"/>
      <c r="M9" s="95"/>
      <c r="N9" s="96"/>
      <c r="P9" s="161"/>
      <c r="Q9" s="161"/>
      <c r="R9" s="161"/>
      <c r="S9" s="161"/>
      <c r="T9" s="161"/>
      <c r="U9" s="161"/>
      <c r="V9" s="158"/>
      <c r="W9" s="158"/>
      <c r="X9" s="158"/>
      <c r="Y9" s="158"/>
      <c r="Z9" s="158"/>
      <c r="AA9" s="158"/>
    </row>
    <row r="10" spans="1:27" s="62" customFormat="1" ht="12.75" customHeight="1" x14ac:dyDescent="0.2">
      <c r="A10" s="63" t="s">
        <v>4</v>
      </c>
      <c r="B10" s="154">
        <f>MAX(B13:B378)</f>
        <v>79.400000000000006</v>
      </c>
      <c r="C10" s="25">
        <f>MAX(C13:C378)</f>
        <v>1.9408000000000001</v>
      </c>
      <c r="D10" s="24">
        <f>MAX(D13:D378)</f>
        <v>231.059</v>
      </c>
      <c r="E10" s="24">
        <f>MAX(E13:E378)</f>
        <v>23.71</v>
      </c>
      <c r="F10" s="24">
        <f>MAX(F13:F378)</f>
        <v>92.981999999999999</v>
      </c>
      <c r="I10" s="92"/>
      <c r="J10" s="93"/>
      <c r="K10" s="94"/>
      <c r="L10" s="95"/>
      <c r="M10" s="95"/>
      <c r="N10" s="96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</row>
    <row r="11" spans="1:27" s="62" customFormat="1" ht="12.75" customHeight="1" x14ac:dyDescent="0.2">
      <c r="A11" s="63" t="s">
        <v>20</v>
      </c>
      <c r="B11" s="154">
        <f>COUNT(B13:B378)</f>
        <v>151</v>
      </c>
      <c r="C11" s="154">
        <f>COUNT(C13:C378)</f>
        <v>151</v>
      </c>
      <c r="D11" s="154">
        <f>COUNT(D13:D378)</f>
        <v>151</v>
      </c>
      <c r="E11" s="154">
        <f>COUNT(E13:E378)</f>
        <v>151</v>
      </c>
      <c r="F11" s="154">
        <f>COUNT(F13:F378)</f>
        <v>151</v>
      </c>
      <c r="I11" s="149"/>
      <c r="J11" s="150"/>
      <c r="K11" s="151"/>
      <c r="L11" s="152"/>
      <c r="M11" s="152"/>
      <c r="N11" s="153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</row>
    <row r="12" spans="1:27" s="62" customFormat="1" ht="12.75" customHeight="1" thickBot="1" x14ac:dyDescent="0.25">
      <c r="A12" s="64" t="s">
        <v>21</v>
      </c>
      <c r="B12" s="155">
        <f>COUNTIF(B13:B378,"&gt;=50,5")</f>
        <v>18</v>
      </c>
      <c r="C12" s="26"/>
      <c r="D12" s="26"/>
      <c r="E12" s="27"/>
      <c r="F12" s="26"/>
      <c r="I12" s="97"/>
      <c r="J12" s="98"/>
      <c r="K12" s="99"/>
      <c r="L12" s="99"/>
      <c r="M12" s="100"/>
      <c r="N12" s="101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</row>
    <row r="13" spans="1:27" s="62" customFormat="1" ht="12.75" customHeight="1" x14ac:dyDescent="0.2">
      <c r="A13" s="30">
        <v>45658</v>
      </c>
      <c r="B13" s="31">
        <v>5.8</v>
      </c>
      <c r="C13" s="34">
        <v>2.5999999999999999E-3</v>
      </c>
      <c r="D13" s="33">
        <v>4.1000000000000002E-2</v>
      </c>
      <c r="E13" s="32">
        <v>0.13</v>
      </c>
      <c r="F13" s="48">
        <v>0.15</v>
      </c>
      <c r="G13" s="29"/>
      <c r="H13" s="29"/>
      <c r="I13" s="102">
        <v>45658</v>
      </c>
      <c r="J13" s="103">
        <v>5.8</v>
      </c>
      <c r="K13" s="104">
        <v>2.5999999999999999E-3</v>
      </c>
      <c r="L13" s="105" t="s">
        <v>52</v>
      </c>
      <c r="M13" s="106" t="s">
        <v>53</v>
      </c>
      <c r="N13" s="107">
        <v>0.15</v>
      </c>
      <c r="O13" s="123"/>
      <c r="P13" s="123"/>
    </row>
    <row r="14" spans="1:27" s="62" customFormat="1" ht="12.75" customHeight="1" x14ac:dyDescent="0.2">
      <c r="A14" s="30">
        <v>45659</v>
      </c>
      <c r="B14" s="31">
        <v>6.4</v>
      </c>
      <c r="C14" s="34">
        <v>1.6999999999999999E-3</v>
      </c>
      <c r="D14" s="33">
        <v>0.16200000000000001</v>
      </c>
      <c r="E14" s="32">
        <v>0.14000000000000001</v>
      </c>
      <c r="F14" s="48">
        <v>0.215</v>
      </c>
      <c r="G14" s="29"/>
      <c r="H14" s="29"/>
      <c r="I14" s="102">
        <v>45659</v>
      </c>
      <c r="J14" s="103">
        <v>6.4</v>
      </c>
      <c r="K14" s="104">
        <v>1.6999999999999999E-3</v>
      </c>
      <c r="L14" s="105">
        <v>0.16200000000000001</v>
      </c>
      <c r="M14" s="106" t="s">
        <v>53</v>
      </c>
      <c r="N14" s="107">
        <v>0.215</v>
      </c>
      <c r="O14" s="123"/>
      <c r="P14" s="123"/>
    </row>
    <row r="15" spans="1:27" s="62" customFormat="1" ht="12.75" customHeight="1" x14ac:dyDescent="0.2">
      <c r="A15" s="30">
        <v>45660</v>
      </c>
      <c r="B15" s="31">
        <v>12.4</v>
      </c>
      <c r="C15" s="34">
        <v>3.8E-3</v>
      </c>
      <c r="D15" s="33">
        <v>0.113</v>
      </c>
      <c r="E15" s="32">
        <v>1.18</v>
      </c>
      <c r="F15" s="48">
        <v>0.34200000000000003</v>
      </c>
      <c r="G15" s="29"/>
      <c r="H15" s="29"/>
      <c r="I15" s="102">
        <v>45660</v>
      </c>
      <c r="J15" s="103">
        <v>12.4</v>
      </c>
      <c r="K15" s="104">
        <v>3.8E-3</v>
      </c>
      <c r="L15" s="105">
        <v>0.113</v>
      </c>
      <c r="M15" s="106">
        <v>1.18</v>
      </c>
      <c r="N15" s="107">
        <v>0.34200000000000003</v>
      </c>
      <c r="O15" s="123"/>
      <c r="P15" s="123"/>
    </row>
    <row r="16" spans="1:27" s="62" customFormat="1" ht="12.75" customHeight="1" x14ac:dyDescent="0.2">
      <c r="A16" s="30">
        <v>45661</v>
      </c>
      <c r="B16" s="31">
        <v>11.3</v>
      </c>
      <c r="C16" s="34">
        <v>2.3300000000000001E-2</v>
      </c>
      <c r="D16" s="33">
        <v>0.38</v>
      </c>
      <c r="E16" s="32">
        <v>0.55000000000000004</v>
      </c>
      <c r="F16" s="48">
        <v>0.68600000000000005</v>
      </c>
      <c r="G16" s="29"/>
      <c r="H16" s="29"/>
      <c r="I16" s="102">
        <v>45661</v>
      </c>
      <c r="J16" s="103">
        <v>11.3</v>
      </c>
      <c r="K16" s="104">
        <v>2.3300000000000001E-2</v>
      </c>
      <c r="L16" s="105">
        <v>0.38</v>
      </c>
      <c r="M16" s="106" t="s">
        <v>54</v>
      </c>
      <c r="N16" s="107">
        <v>0.68600000000000005</v>
      </c>
      <c r="O16" s="123"/>
      <c r="P16" s="123"/>
    </row>
    <row r="17" spans="1:16" s="62" customFormat="1" ht="12.75" customHeight="1" x14ac:dyDescent="0.2">
      <c r="A17" s="30">
        <v>45662</v>
      </c>
      <c r="B17" s="31">
        <v>2.6</v>
      </c>
      <c r="C17" s="34">
        <v>4.0000000000000001E-3</v>
      </c>
      <c r="D17" s="33">
        <v>0.09</v>
      </c>
      <c r="E17" s="32">
        <v>0.06</v>
      </c>
      <c r="F17" s="48">
        <v>0.24099999999999999</v>
      </c>
      <c r="G17" s="29"/>
      <c r="H17" s="29"/>
      <c r="I17" s="102">
        <v>45662</v>
      </c>
      <c r="J17" s="103" t="s">
        <v>55</v>
      </c>
      <c r="K17" s="104">
        <v>4.0000000000000001E-3</v>
      </c>
      <c r="L17" s="105">
        <v>0.09</v>
      </c>
      <c r="M17" s="106" t="s">
        <v>53</v>
      </c>
      <c r="N17" s="107">
        <v>0.24099999999999999</v>
      </c>
      <c r="O17" s="123"/>
      <c r="P17" s="123"/>
    </row>
    <row r="18" spans="1:16" s="62" customFormat="1" ht="12.75" customHeight="1" x14ac:dyDescent="0.2">
      <c r="A18" s="30">
        <v>45663</v>
      </c>
      <c r="B18" s="31">
        <v>3.5</v>
      </c>
      <c r="C18" s="34">
        <v>1.1999999999999999E-3</v>
      </c>
      <c r="D18" s="33">
        <v>0.02</v>
      </c>
      <c r="E18" s="32">
        <v>0.46</v>
      </c>
      <c r="F18" s="48">
        <v>6.4000000000000001E-2</v>
      </c>
      <c r="G18" s="29"/>
      <c r="H18" s="29"/>
      <c r="I18" s="102">
        <v>45663</v>
      </c>
      <c r="J18" s="103" t="s">
        <v>55</v>
      </c>
      <c r="K18" s="104">
        <v>1.1999999999999999E-3</v>
      </c>
      <c r="L18" s="105" t="s">
        <v>52</v>
      </c>
      <c r="M18" s="106" t="s">
        <v>56</v>
      </c>
      <c r="N18" s="107">
        <v>6.4000000000000001E-2</v>
      </c>
      <c r="O18" s="123"/>
      <c r="P18" s="123"/>
    </row>
    <row r="19" spans="1:16" s="62" customFormat="1" ht="12.75" customHeight="1" x14ac:dyDescent="0.2">
      <c r="A19" s="30">
        <v>45664</v>
      </c>
      <c r="B19" s="31">
        <v>3.1</v>
      </c>
      <c r="C19" s="34">
        <v>8.9999999999999998E-4</v>
      </c>
      <c r="D19" s="33">
        <v>0.03</v>
      </c>
      <c r="E19" s="32">
        <v>5.27</v>
      </c>
      <c r="F19" s="48">
        <v>8.5000000000000006E-2</v>
      </c>
      <c r="G19" s="29"/>
      <c r="H19" s="29"/>
      <c r="I19" s="102">
        <v>45664</v>
      </c>
      <c r="J19" s="103" t="s">
        <v>55</v>
      </c>
      <c r="K19" s="104">
        <v>8.9999999999999998E-4</v>
      </c>
      <c r="L19" s="105" t="s">
        <v>52</v>
      </c>
      <c r="M19" s="106">
        <v>5.27</v>
      </c>
      <c r="N19" s="107">
        <v>8.5000000000000006E-2</v>
      </c>
      <c r="O19" s="123"/>
      <c r="P19" s="123"/>
    </row>
    <row r="20" spans="1:16" s="62" customFormat="1" ht="12.75" customHeight="1" x14ac:dyDescent="0.2">
      <c r="A20" s="30">
        <v>45665</v>
      </c>
      <c r="B20" s="31">
        <v>3.9</v>
      </c>
      <c r="C20" s="34">
        <v>2.3999999999999998E-3</v>
      </c>
      <c r="D20" s="33">
        <v>5.6000000000000001E-2</v>
      </c>
      <c r="E20" s="32">
        <v>9.2799999999999994</v>
      </c>
      <c r="F20" s="48">
        <v>0.23300000000000001</v>
      </c>
      <c r="G20" s="29"/>
      <c r="H20" s="29"/>
      <c r="I20" s="102">
        <v>45665</v>
      </c>
      <c r="J20" s="103" t="s">
        <v>55</v>
      </c>
      <c r="K20" s="104">
        <v>2.3999999999999998E-3</v>
      </c>
      <c r="L20" s="105">
        <v>5.6000000000000001E-2</v>
      </c>
      <c r="M20" s="106">
        <v>9.2799999999999994</v>
      </c>
      <c r="N20" s="107">
        <v>0.23300000000000001</v>
      </c>
      <c r="O20" s="123"/>
      <c r="P20" s="123"/>
    </row>
    <row r="21" spans="1:16" s="62" customFormat="1" ht="12.75" customHeight="1" x14ac:dyDescent="0.2">
      <c r="A21" s="30">
        <v>45666</v>
      </c>
      <c r="B21" s="31">
        <v>6.2</v>
      </c>
      <c r="C21" s="34">
        <v>3.3E-3</v>
      </c>
      <c r="D21" s="33">
        <v>8.5999999999999993E-2</v>
      </c>
      <c r="E21" s="32">
        <v>0.3</v>
      </c>
      <c r="F21" s="48">
        <v>0.22800000000000001</v>
      </c>
      <c r="G21" s="29"/>
      <c r="H21" s="29"/>
      <c r="I21" s="102">
        <v>45666</v>
      </c>
      <c r="J21" s="103">
        <v>6.2</v>
      </c>
      <c r="K21" s="104">
        <v>3.3E-3</v>
      </c>
      <c r="L21" s="105">
        <v>8.5999999999999993E-2</v>
      </c>
      <c r="M21" s="106" t="s">
        <v>54</v>
      </c>
      <c r="N21" s="107">
        <v>0.22800000000000001</v>
      </c>
      <c r="O21" s="123"/>
      <c r="P21" s="123"/>
    </row>
    <row r="22" spans="1:16" s="62" customFormat="1" ht="12.75" customHeight="1" x14ac:dyDescent="0.2">
      <c r="A22" s="30">
        <v>45667</v>
      </c>
      <c r="B22" s="31">
        <v>15.4</v>
      </c>
      <c r="C22" s="34">
        <v>5.1000000000000004E-3</v>
      </c>
      <c r="D22" s="33">
        <v>0.16</v>
      </c>
      <c r="E22" s="32">
        <v>23.71</v>
      </c>
      <c r="F22" s="48">
        <v>0.61699999999999999</v>
      </c>
      <c r="G22" s="29"/>
      <c r="H22" s="29"/>
      <c r="I22" s="102">
        <v>45667</v>
      </c>
      <c r="J22" s="103">
        <v>15.4</v>
      </c>
      <c r="K22" s="104">
        <v>5.1000000000000004E-3</v>
      </c>
      <c r="L22" s="105">
        <v>0.16</v>
      </c>
      <c r="M22" s="106">
        <v>23.71</v>
      </c>
      <c r="N22" s="107">
        <v>0.61699999999999999</v>
      </c>
      <c r="O22" s="123"/>
      <c r="P22" s="123"/>
    </row>
    <row r="23" spans="1:16" s="62" customFormat="1" ht="12.75" customHeight="1" x14ac:dyDescent="0.2">
      <c r="A23" s="30">
        <v>45668</v>
      </c>
      <c r="B23" s="31">
        <v>21.5</v>
      </c>
      <c r="C23" s="34">
        <v>5.1000000000000004E-3</v>
      </c>
      <c r="D23" s="33">
        <v>0.14000000000000001</v>
      </c>
      <c r="E23" s="32">
        <v>0.75</v>
      </c>
      <c r="F23" s="48">
        <v>0.33500000000000002</v>
      </c>
      <c r="G23" s="29"/>
      <c r="H23" s="29"/>
      <c r="I23" s="102">
        <v>45668</v>
      </c>
      <c r="J23" s="103">
        <v>21.5</v>
      </c>
      <c r="K23" s="104">
        <v>5.1000000000000004E-3</v>
      </c>
      <c r="L23" s="105">
        <v>0.14000000000000001</v>
      </c>
      <c r="M23" s="106" t="s">
        <v>57</v>
      </c>
      <c r="N23" s="107">
        <v>0.33500000000000002</v>
      </c>
      <c r="O23" s="123"/>
      <c r="P23" s="123"/>
    </row>
    <row r="24" spans="1:16" s="62" customFormat="1" ht="12.75" customHeight="1" x14ac:dyDescent="0.2">
      <c r="A24" s="30">
        <v>45669</v>
      </c>
      <c r="B24" s="31">
        <v>25.5</v>
      </c>
      <c r="C24" s="34">
        <v>2.58E-2</v>
      </c>
      <c r="D24" s="33">
        <v>0.54800000000000004</v>
      </c>
      <c r="E24" s="32">
        <v>0.49</v>
      </c>
      <c r="F24" s="48">
        <v>1.97</v>
      </c>
      <c r="G24" s="29"/>
      <c r="H24" s="29"/>
      <c r="I24" s="102">
        <v>45669</v>
      </c>
      <c r="J24" s="103">
        <v>25.5</v>
      </c>
      <c r="K24" s="104">
        <v>2.58E-2</v>
      </c>
      <c r="L24" s="105">
        <v>0.54800000000000004</v>
      </c>
      <c r="M24" s="106" t="s">
        <v>57</v>
      </c>
      <c r="N24" s="107">
        <v>1.97</v>
      </c>
      <c r="O24" s="123"/>
      <c r="P24" s="123"/>
    </row>
    <row r="25" spans="1:16" s="62" customFormat="1" ht="12.75" customHeight="1" x14ac:dyDescent="0.2">
      <c r="A25" s="30">
        <v>45670</v>
      </c>
      <c r="B25" s="31">
        <v>14.5</v>
      </c>
      <c r="C25" s="34">
        <v>9.4600000000000004E-2</v>
      </c>
      <c r="D25" s="33">
        <v>2.4039999999999999</v>
      </c>
      <c r="E25" s="32">
        <v>0.47</v>
      </c>
      <c r="F25" s="48">
        <v>12.172000000000001</v>
      </c>
      <c r="G25" s="29"/>
      <c r="H25" s="29"/>
      <c r="I25" s="102">
        <v>45670</v>
      </c>
      <c r="J25" s="103">
        <v>14.5</v>
      </c>
      <c r="K25" s="104">
        <v>9.4600000000000004E-2</v>
      </c>
      <c r="L25" s="105">
        <v>2.4039999999999999</v>
      </c>
      <c r="M25" s="106" t="s">
        <v>57</v>
      </c>
      <c r="N25" s="107">
        <v>12.172000000000001</v>
      </c>
      <c r="O25" s="123"/>
      <c r="P25" s="123"/>
    </row>
    <row r="26" spans="1:16" s="62" customFormat="1" ht="12.75" customHeight="1" x14ac:dyDescent="0.2">
      <c r="A26" s="30">
        <v>45671</v>
      </c>
      <c r="B26" s="31">
        <v>10.9</v>
      </c>
      <c r="C26" s="34">
        <v>0.33040000000000003</v>
      </c>
      <c r="D26" s="33">
        <v>9.5269999999999992</v>
      </c>
      <c r="E26" s="32">
        <v>0.61</v>
      </c>
      <c r="F26" s="48">
        <v>21.809000000000001</v>
      </c>
      <c r="G26" s="29"/>
      <c r="H26" s="29"/>
      <c r="I26" s="102">
        <v>45671</v>
      </c>
      <c r="J26" s="103">
        <v>10.9</v>
      </c>
      <c r="K26" s="104">
        <v>0.33040000000000003</v>
      </c>
      <c r="L26" s="105">
        <v>9.5269999999999992</v>
      </c>
      <c r="M26" s="106" t="s">
        <v>57</v>
      </c>
      <c r="N26" s="107">
        <v>21.809000000000001</v>
      </c>
      <c r="O26" s="123"/>
      <c r="P26" s="123"/>
    </row>
    <row r="27" spans="1:16" s="62" customFormat="1" ht="12.75" customHeight="1" x14ac:dyDescent="0.2">
      <c r="A27" s="30">
        <v>45672</v>
      </c>
      <c r="B27" s="31">
        <v>13.3</v>
      </c>
      <c r="C27" s="34">
        <v>5.8599999999999999E-2</v>
      </c>
      <c r="D27" s="33">
        <v>1.409</v>
      </c>
      <c r="E27" s="32">
        <v>3.11</v>
      </c>
      <c r="F27" s="48">
        <v>6.5170000000000003</v>
      </c>
      <c r="G27" s="29"/>
      <c r="H27" s="29"/>
      <c r="I27" s="102">
        <v>45672</v>
      </c>
      <c r="J27" s="103">
        <v>13.3</v>
      </c>
      <c r="K27" s="104">
        <v>5.8599999999999999E-2</v>
      </c>
      <c r="L27" s="105">
        <v>1.409</v>
      </c>
      <c r="M27" s="106">
        <v>3.11</v>
      </c>
      <c r="N27" s="107">
        <v>6.5170000000000003</v>
      </c>
      <c r="O27" s="123"/>
      <c r="P27" s="123"/>
    </row>
    <row r="28" spans="1:16" s="62" customFormat="1" ht="12.75" customHeight="1" x14ac:dyDescent="0.2">
      <c r="A28" s="30">
        <v>45673</v>
      </c>
      <c r="B28" s="31">
        <v>6.4</v>
      </c>
      <c r="C28" s="34">
        <v>0.10199999999999999</v>
      </c>
      <c r="D28" s="33">
        <v>2.8330000000000002</v>
      </c>
      <c r="E28" s="32">
        <v>0.74</v>
      </c>
      <c r="F28" s="48">
        <v>7.2210000000000001</v>
      </c>
      <c r="G28" s="29"/>
      <c r="H28" s="29"/>
      <c r="I28" s="102">
        <v>45673</v>
      </c>
      <c r="J28" s="103">
        <v>6.4</v>
      </c>
      <c r="K28" s="104">
        <v>0.10199999999999999</v>
      </c>
      <c r="L28" s="105">
        <v>2.8330000000000002</v>
      </c>
      <c r="M28" s="106" t="s">
        <v>57</v>
      </c>
      <c r="N28" s="107">
        <v>7.2210000000000001</v>
      </c>
      <c r="O28" s="123"/>
      <c r="P28" s="123"/>
    </row>
    <row r="29" spans="1:16" s="62" customFormat="1" ht="12.75" customHeight="1" x14ac:dyDescent="0.2">
      <c r="A29" s="30">
        <v>45674</v>
      </c>
      <c r="B29" s="31">
        <v>10.5</v>
      </c>
      <c r="C29" s="34">
        <v>0.14219999999999999</v>
      </c>
      <c r="D29" s="33">
        <v>2.2839999999999998</v>
      </c>
      <c r="E29" s="32">
        <v>0.43</v>
      </c>
      <c r="F29" s="48">
        <v>8.2189999999999994</v>
      </c>
      <c r="G29" s="29"/>
      <c r="H29" s="29"/>
      <c r="I29" s="102">
        <v>45674</v>
      </c>
      <c r="J29" s="103">
        <v>10.5</v>
      </c>
      <c r="K29" s="104">
        <v>0.14219999999999999</v>
      </c>
      <c r="L29" s="105">
        <v>2.2839999999999998</v>
      </c>
      <c r="M29" s="106" t="s">
        <v>57</v>
      </c>
      <c r="N29" s="107">
        <v>8.2189999999999994</v>
      </c>
      <c r="O29" s="123"/>
      <c r="P29" s="123"/>
    </row>
    <row r="30" spans="1:16" s="62" customFormat="1" ht="12.75" customHeight="1" x14ac:dyDescent="0.2">
      <c r="A30" s="30">
        <v>45675</v>
      </c>
      <c r="B30" s="31">
        <v>14.4</v>
      </c>
      <c r="C30" s="34">
        <v>4.0000000000000001E-3</v>
      </c>
      <c r="D30" s="33">
        <v>0.25700000000000001</v>
      </c>
      <c r="E30" s="32">
        <v>0.08</v>
      </c>
      <c r="F30" s="48">
        <v>0.22700000000000001</v>
      </c>
      <c r="G30" s="29"/>
      <c r="H30" s="29"/>
      <c r="I30" s="102">
        <v>45675</v>
      </c>
      <c r="J30" s="103">
        <v>14.4</v>
      </c>
      <c r="K30" s="104">
        <v>4.0000000000000001E-3</v>
      </c>
      <c r="L30" s="105">
        <v>0.25700000000000001</v>
      </c>
      <c r="M30" s="106" t="s">
        <v>53</v>
      </c>
      <c r="N30" s="107">
        <v>0.22700000000000001</v>
      </c>
      <c r="O30" s="123"/>
      <c r="P30" s="123"/>
    </row>
    <row r="31" spans="1:16" s="62" customFormat="1" ht="12.75" customHeight="1" x14ac:dyDescent="0.2">
      <c r="A31" s="30">
        <v>45676</v>
      </c>
      <c r="B31" s="31">
        <v>23.3</v>
      </c>
      <c r="C31" s="34">
        <v>2.47E-2</v>
      </c>
      <c r="D31" s="33">
        <v>1.08</v>
      </c>
      <c r="E31" s="32">
        <v>0.02</v>
      </c>
      <c r="F31" s="48">
        <v>2.7290000000000001</v>
      </c>
      <c r="G31" s="29"/>
      <c r="H31" s="29"/>
      <c r="I31" s="102">
        <v>45676</v>
      </c>
      <c r="J31" s="103">
        <v>23.3</v>
      </c>
      <c r="K31" s="104">
        <v>2.47E-2</v>
      </c>
      <c r="L31" s="105">
        <v>1.08</v>
      </c>
      <c r="M31" s="106" t="s">
        <v>53</v>
      </c>
      <c r="N31" s="107">
        <v>2.7290000000000001</v>
      </c>
      <c r="O31" s="123"/>
      <c r="P31" s="123"/>
    </row>
    <row r="32" spans="1:16" s="62" customFormat="1" ht="12.75" customHeight="1" x14ac:dyDescent="0.2">
      <c r="A32" s="30">
        <v>45677</v>
      </c>
      <c r="B32" s="31">
        <v>27.2</v>
      </c>
      <c r="C32" s="34">
        <v>2.0500000000000001E-2</v>
      </c>
      <c r="D32" s="33">
        <v>0.623</v>
      </c>
      <c r="E32" s="32">
        <v>0.71</v>
      </c>
      <c r="F32" s="48">
        <v>1.0449999999999999</v>
      </c>
      <c r="G32" s="29"/>
      <c r="H32" s="29"/>
      <c r="I32" s="102">
        <v>45677</v>
      </c>
      <c r="J32" s="103">
        <v>27.2</v>
      </c>
      <c r="K32" s="104">
        <v>2.0500000000000001E-2</v>
      </c>
      <c r="L32" s="105">
        <v>0.623</v>
      </c>
      <c r="M32" s="106" t="s">
        <v>57</v>
      </c>
      <c r="N32" s="107">
        <v>1.0449999999999999</v>
      </c>
      <c r="O32" s="123"/>
      <c r="P32" s="123"/>
    </row>
    <row r="33" spans="1:16" s="62" customFormat="1" ht="12.75" customHeight="1" x14ac:dyDescent="0.2">
      <c r="A33" s="30">
        <v>45678</v>
      </c>
      <c r="B33" s="31">
        <v>20.6</v>
      </c>
      <c r="C33" s="34">
        <v>0.218</v>
      </c>
      <c r="D33" s="33">
        <v>9.2379999999999995</v>
      </c>
      <c r="E33" s="32">
        <v>1.55</v>
      </c>
      <c r="F33" s="48">
        <v>19.385000000000002</v>
      </c>
      <c r="G33" s="29"/>
      <c r="H33" s="29"/>
      <c r="I33" s="102">
        <v>45678</v>
      </c>
      <c r="J33" s="103">
        <v>20.6</v>
      </c>
      <c r="K33" s="104">
        <v>0.218</v>
      </c>
      <c r="L33" s="105">
        <v>9.2379999999999995</v>
      </c>
      <c r="M33" s="106">
        <v>1.55</v>
      </c>
      <c r="N33" s="107">
        <v>19.385000000000002</v>
      </c>
      <c r="O33" s="123"/>
      <c r="P33" s="123"/>
    </row>
    <row r="34" spans="1:16" s="62" customFormat="1" ht="12.75" customHeight="1" x14ac:dyDescent="0.2">
      <c r="A34" s="30">
        <v>45679</v>
      </c>
      <c r="B34" s="31">
        <v>7.9</v>
      </c>
      <c r="C34" s="34">
        <v>4.2900000000000001E-2</v>
      </c>
      <c r="D34" s="33">
        <v>1.907</v>
      </c>
      <c r="E34" s="32">
        <v>0.38</v>
      </c>
      <c r="F34" s="48">
        <v>3.968</v>
      </c>
      <c r="G34" s="29"/>
      <c r="H34" s="29"/>
      <c r="I34" s="102">
        <v>45679</v>
      </c>
      <c r="J34" s="103">
        <v>7.9</v>
      </c>
      <c r="K34" s="104">
        <v>4.2900000000000001E-2</v>
      </c>
      <c r="L34" s="105">
        <v>1.907</v>
      </c>
      <c r="M34" s="106" t="s">
        <v>58</v>
      </c>
      <c r="N34" s="107">
        <v>3.968</v>
      </c>
      <c r="O34" s="123"/>
      <c r="P34" s="123"/>
    </row>
    <row r="35" spans="1:16" s="62" customFormat="1" ht="12.75" customHeight="1" x14ac:dyDescent="0.2">
      <c r="A35" s="30">
        <v>45680</v>
      </c>
      <c r="B35" s="31">
        <v>8.4</v>
      </c>
      <c r="C35" s="34">
        <v>5.0000000000000001E-3</v>
      </c>
      <c r="D35" s="33">
        <v>9.7000000000000003E-2</v>
      </c>
      <c r="E35" s="32">
        <v>0.45</v>
      </c>
      <c r="F35" s="48">
        <v>0.42899999999999999</v>
      </c>
      <c r="G35" s="29"/>
      <c r="H35" s="29"/>
      <c r="I35" s="102">
        <v>45680</v>
      </c>
      <c r="J35" s="103">
        <v>8.4</v>
      </c>
      <c r="K35" s="104">
        <v>5.0000000000000001E-3</v>
      </c>
      <c r="L35" s="105">
        <v>9.7000000000000003E-2</v>
      </c>
      <c r="M35" s="106" t="s">
        <v>58</v>
      </c>
      <c r="N35" s="107">
        <v>0.42899999999999999</v>
      </c>
      <c r="O35" s="123"/>
      <c r="P35" s="123"/>
    </row>
    <row r="36" spans="1:16" s="62" customFormat="1" ht="12.75" customHeight="1" x14ac:dyDescent="0.2">
      <c r="A36" s="30">
        <v>45681</v>
      </c>
      <c r="B36" s="31">
        <v>2.7</v>
      </c>
      <c r="C36" s="34">
        <v>1.9E-3</v>
      </c>
      <c r="D36" s="33">
        <v>5.6000000000000001E-2</v>
      </c>
      <c r="E36" s="32">
        <v>0.21</v>
      </c>
      <c r="F36" s="48">
        <v>0.14099999999999999</v>
      </c>
      <c r="G36" s="29"/>
      <c r="H36" s="29"/>
      <c r="I36" s="102">
        <v>45681</v>
      </c>
      <c r="J36" s="103" t="s">
        <v>55</v>
      </c>
      <c r="K36" s="104">
        <v>1.9E-3</v>
      </c>
      <c r="L36" s="105">
        <v>5.6000000000000001E-2</v>
      </c>
      <c r="M36" s="106" t="s">
        <v>53</v>
      </c>
      <c r="N36" s="107">
        <v>0.14099999999999999</v>
      </c>
      <c r="O36" s="123"/>
      <c r="P36" s="123"/>
    </row>
    <row r="37" spans="1:16" s="62" customFormat="1" ht="12.75" customHeight="1" x14ac:dyDescent="0.2">
      <c r="A37" s="30">
        <v>45682</v>
      </c>
      <c r="B37" s="31">
        <v>2.7</v>
      </c>
      <c r="C37" s="34">
        <v>5.7999999999999996E-3</v>
      </c>
      <c r="D37" s="33">
        <v>0.308</v>
      </c>
      <c r="E37" s="32">
        <v>0.16</v>
      </c>
      <c r="F37" s="48">
        <v>0.64900000000000002</v>
      </c>
      <c r="G37" s="29"/>
      <c r="H37" s="29"/>
      <c r="I37" s="102">
        <v>45682</v>
      </c>
      <c r="J37" s="103" t="s">
        <v>55</v>
      </c>
      <c r="K37" s="104">
        <v>5.7999999999999996E-3</v>
      </c>
      <c r="L37" s="105">
        <v>0.308</v>
      </c>
      <c r="M37" s="106" t="s">
        <v>53</v>
      </c>
      <c r="N37" s="107">
        <v>0.64900000000000002</v>
      </c>
      <c r="O37" s="123"/>
      <c r="P37" s="123"/>
    </row>
    <row r="38" spans="1:16" s="62" customFormat="1" ht="12.75" customHeight="1" x14ac:dyDescent="0.2">
      <c r="A38" s="30">
        <v>45683</v>
      </c>
      <c r="B38" s="31">
        <v>3.5</v>
      </c>
      <c r="C38" s="34">
        <v>5.4999999999999997E-3</v>
      </c>
      <c r="D38" s="33">
        <v>0.25900000000000001</v>
      </c>
      <c r="E38" s="32">
        <v>0.14000000000000001</v>
      </c>
      <c r="F38" s="48">
        <v>0.57699999999999996</v>
      </c>
      <c r="G38" s="29"/>
      <c r="H38" s="29"/>
      <c r="I38" s="102">
        <v>45683</v>
      </c>
      <c r="J38" s="103" t="s">
        <v>55</v>
      </c>
      <c r="K38" s="104">
        <v>5.4999999999999997E-3</v>
      </c>
      <c r="L38" s="105">
        <v>0.25900000000000001</v>
      </c>
      <c r="M38" s="106" t="s">
        <v>53</v>
      </c>
      <c r="N38" s="107">
        <v>0.57699999999999996</v>
      </c>
      <c r="O38" s="123"/>
      <c r="P38" s="123"/>
    </row>
    <row r="39" spans="1:16" s="62" customFormat="1" ht="12.75" customHeight="1" x14ac:dyDescent="0.2">
      <c r="A39" s="30">
        <v>45684</v>
      </c>
      <c r="B39" s="31">
        <v>2.6</v>
      </c>
      <c r="C39" s="34">
        <v>2.2000000000000001E-3</v>
      </c>
      <c r="D39" s="33">
        <v>3.1E-2</v>
      </c>
      <c r="E39" s="32">
        <v>0.19</v>
      </c>
      <c r="F39" s="48">
        <v>9.8000000000000004E-2</v>
      </c>
      <c r="G39" s="29"/>
      <c r="H39" s="29"/>
      <c r="I39" s="102">
        <v>45684</v>
      </c>
      <c r="J39" s="103" t="s">
        <v>55</v>
      </c>
      <c r="K39" s="104">
        <v>2.2000000000000001E-3</v>
      </c>
      <c r="L39" s="105" t="s">
        <v>52</v>
      </c>
      <c r="M39" s="106" t="s">
        <v>53</v>
      </c>
      <c r="N39" s="107">
        <v>9.8000000000000004E-2</v>
      </c>
      <c r="O39" s="123"/>
      <c r="P39" s="123"/>
    </row>
    <row r="40" spans="1:16" s="62" customFormat="1" ht="12.75" customHeight="1" x14ac:dyDescent="0.2">
      <c r="A40" s="30">
        <v>45685</v>
      </c>
      <c r="B40" s="31">
        <v>4.5</v>
      </c>
      <c r="C40" s="34">
        <v>7.9000000000000008E-3</v>
      </c>
      <c r="D40" s="33">
        <v>0.122</v>
      </c>
      <c r="E40" s="32">
        <v>0.38</v>
      </c>
      <c r="F40" s="48">
        <v>0.214</v>
      </c>
      <c r="G40" s="29"/>
      <c r="H40" s="29"/>
      <c r="I40" s="102">
        <v>45685</v>
      </c>
      <c r="J40" s="103">
        <v>4.5</v>
      </c>
      <c r="K40" s="104">
        <v>7.9000000000000008E-3</v>
      </c>
      <c r="L40" s="105">
        <v>0.122</v>
      </c>
      <c r="M40" s="106" t="s">
        <v>56</v>
      </c>
      <c r="N40" s="107">
        <v>0.214</v>
      </c>
      <c r="O40" s="123"/>
      <c r="P40" s="123"/>
    </row>
    <row r="41" spans="1:16" s="62" customFormat="1" ht="12.75" customHeight="1" x14ac:dyDescent="0.2">
      <c r="A41" s="30">
        <v>45686</v>
      </c>
      <c r="B41" s="31">
        <v>4.9000000000000004</v>
      </c>
      <c r="C41" s="34">
        <v>2.2000000000000001E-3</v>
      </c>
      <c r="D41" s="33">
        <v>6.2E-2</v>
      </c>
      <c r="E41" s="32">
        <v>0.68</v>
      </c>
      <c r="F41" s="48">
        <v>0.182</v>
      </c>
      <c r="G41" s="29"/>
      <c r="H41" s="29"/>
      <c r="I41" s="102">
        <v>45686</v>
      </c>
      <c r="J41" s="103">
        <v>4.9000000000000004</v>
      </c>
      <c r="K41" s="104">
        <v>2.2000000000000001E-3</v>
      </c>
      <c r="L41" s="105">
        <v>6.2E-2</v>
      </c>
      <c r="M41" s="106" t="s">
        <v>58</v>
      </c>
      <c r="N41" s="107">
        <v>0.182</v>
      </c>
      <c r="O41" s="123"/>
      <c r="P41" s="123"/>
    </row>
    <row r="42" spans="1:16" s="62" customFormat="1" ht="12.75" customHeight="1" x14ac:dyDescent="0.2">
      <c r="A42" s="30">
        <v>45687</v>
      </c>
      <c r="B42" s="31">
        <v>6</v>
      </c>
      <c r="C42" s="34">
        <v>3.3999999999999998E-3</v>
      </c>
      <c r="D42" s="33">
        <v>0.123</v>
      </c>
      <c r="E42" s="32">
        <v>0.21</v>
      </c>
      <c r="F42" s="48">
        <v>0.42</v>
      </c>
      <c r="G42" s="29"/>
      <c r="H42" s="29"/>
      <c r="I42" s="102">
        <v>45687</v>
      </c>
      <c r="J42" s="103">
        <v>6</v>
      </c>
      <c r="K42" s="104">
        <v>3.3999999999999998E-3</v>
      </c>
      <c r="L42" s="105">
        <v>0.123</v>
      </c>
      <c r="M42" s="106" t="s">
        <v>53</v>
      </c>
      <c r="N42" s="107">
        <v>0.42</v>
      </c>
      <c r="O42" s="123"/>
      <c r="P42" s="123"/>
    </row>
    <row r="43" spans="1:16" s="62" customFormat="1" ht="12.75" customHeight="1" x14ac:dyDescent="0.2">
      <c r="A43" s="30">
        <v>45688</v>
      </c>
      <c r="B43" s="31">
        <v>19.100000000000001</v>
      </c>
      <c r="C43" s="34">
        <v>9.8299999999999998E-2</v>
      </c>
      <c r="D43" s="33">
        <v>3.9220000000000002</v>
      </c>
      <c r="E43" s="32">
        <v>1.55</v>
      </c>
      <c r="F43" s="48">
        <v>9.4489999999999998</v>
      </c>
      <c r="G43" s="29"/>
      <c r="H43" s="29"/>
      <c r="I43" s="102">
        <v>45688</v>
      </c>
      <c r="J43" s="103">
        <v>19.100000000000001</v>
      </c>
      <c r="K43" s="104">
        <v>9.8299999999999998E-2</v>
      </c>
      <c r="L43" s="105">
        <v>3.9220000000000002</v>
      </c>
      <c r="M43" s="106">
        <v>1.55</v>
      </c>
      <c r="N43" s="107">
        <v>9.4489999999999998</v>
      </c>
      <c r="O43" s="123"/>
      <c r="P43" s="123"/>
    </row>
    <row r="44" spans="1:16" s="62" customFormat="1" ht="12.75" customHeight="1" x14ac:dyDescent="0.2">
      <c r="A44" s="30">
        <v>45689</v>
      </c>
      <c r="B44" s="31">
        <v>12.8</v>
      </c>
      <c r="C44" s="34">
        <v>0.28770000000000001</v>
      </c>
      <c r="D44" s="33">
        <v>10.291</v>
      </c>
      <c r="E44" s="32">
        <v>1.84</v>
      </c>
      <c r="F44" s="48">
        <v>29.611999999999998</v>
      </c>
      <c r="G44" s="29"/>
      <c r="H44" s="29"/>
      <c r="I44" s="102">
        <v>45689</v>
      </c>
      <c r="J44" s="103">
        <v>12.8</v>
      </c>
      <c r="K44" s="104">
        <v>0.28770000000000001</v>
      </c>
      <c r="L44" s="105">
        <v>10.291</v>
      </c>
      <c r="M44" s="106">
        <v>1.84</v>
      </c>
      <c r="N44" s="107">
        <v>29.611999999999998</v>
      </c>
      <c r="O44" s="123"/>
      <c r="P44" s="123"/>
    </row>
    <row r="45" spans="1:16" s="62" customFormat="1" ht="12.75" customHeight="1" x14ac:dyDescent="0.2">
      <c r="A45" s="30">
        <v>45690</v>
      </c>
      <c r="B45" s="31">
        <v>15</v>
      </c>
      <c r="C45" s="34">
        <v>0.25940000000000002</v>
      </c>
      <c r="D45" s="33">
        <v>10.85</v>
      </c>
      <c r="E45" s="32">
        <v>0.56000000000000005</v>
      </c>
      <c r="F45" s="48">
        <v>22.795999999999999</v>
      </c>
      <c r="G45" s="29"/>
      <c r="H45" s="29"/>
      <c r="I45" s="102">
        <v>45690</v>
      </c>
      <c r="J45" s="103">
        <v>15</v>
      </c>
      <c r="K45" s="104">
        <v>0.25940000000000002</v>
      </c>
      <c r="L45" s="105">
        <v>10.85</v>
      </c>
      <c r="M45" s="106" t="s">
        <v>57</v>
      </c>
      <c r="N45" s="107">
        <v>22.795999999999999</v>
      </c>
      <c r="O45" s="123"/>
      <c r="P45" s="123"/>
    </row>
    <row r="46" spans="1:16" s="62" customFormat="1" ht="12.75" customHeight="1" x14ac:dyDescent="0.2">
      <c r="A46" s="30">
        <v>45691</v>
      </c>
      <c r="B46" s="31">
        <v>32.799999999999997</v>
      </c>
      <c r="C46" s="34">
        <v>0.59519999999999995</v>
      </c>
      <c r="D46" s="33">
        <v>15.927</v>
      </c>
      <c r="E46" s="32">
        <v>1.82</v>
      </c>
      <c r="F46" s="48">
        <v>36.817999999999998</v>
      </c>
      <c r="G46" s="29"/>
      <c r="H46" s="29"/>
      <c r="I46" s="102">
        <v>45691</v>
      </c>
      <c r="J46" s="103">
        <v>32.799999999999997</v>
      </c>
      <c r="K46" s="104">
        <v>0.59519999999999995</v>
      </c>
      <c r="L46" s="105">
        <v>15.927</v>
      </c>
      <c r="M46" s="106">
        <v>1.82</v>
      </c>
      <c r="N46" s="107">
        <v>36.817999999999998</v>
      </c>
      <c r="O46" s="123"/>
      <c r="P46" s="123"/>
    </row>
    <row r="47" spans="1:16" s="62" customFormat="1" ht="12.75" customHeight="1" x14ac:dyDescent="0.2">
      <c r="A47" s="30">
        <v>45692</v>
      </c>
      <c r="B47" s="31">
        <v>19.8</v>
      </c>
      <c r="C47" s="34">
        <v>0.24979999999999999</v>
      </c>
      <c r="D47" s="33">
        <v>6.2930000000000001</v>
      </c>
      <c r="E47" s="32">
        <v>1.05</v>
      </c>
      <c r="F47" s="48">
        <v>17.007000000000001</v>
      </c>
      <c r="G47" s="29"/>
      <c r="H47" s="29"/>
      <c r="I47" s="102">
        <v>45692</v>
      </c>
      <c r="J47" s="103">
        <v>19.8</v>
      </c>
      <c r="K47" s="104">
        <v>0.24979999999999999</v>
      </c>
      <c r="L47" s="105">
        <v>6.2930000000000001</v>
      </c>
      <c r="M47" s="106">
        <v>1.05</v>
      </c>
      <c r="N47" s="107">
        <v>17.007000000000001</v>
      </c>
      <c r="O47" s="123"/>
      <c r="P47" s="123"/>
    </row>
    <row r="48" spans="1:16" s="62" customFormat="1" ht="12.75" customHeight="1" x14ac:dyDescent="0.2">
      <c r="A48" s="30">
        <v>45693</v>
      </c>
      <c r="B48" s="31">
        <v>13.3</v>
      </c>
      <c r="C48" s="34">
        <v>3.7000000000000002E-3</v>
      </c>
      <c r="D48" s="33">
        <v>0.14199999999999999</v>
      </c>
      <c r="E48" s="32">
        <v>0.37</v>
      </c>
      <c r="F48" s="48">
        <v>0.32200000000000001</v>
      </c>
      <c r="G48" s="29"/>
      <c r="H48" s="29"/>
      <c r="I48" s="102">
        <v>45693</v>
      </c>
      <c r="J48" s="103">
        <v>13.3</v>
      </c>
      <c r="K48" s="104">
        <v>3.7000000000000002E-3</v>
      </c>
      <c r="L48" s="105">
        <v>0.14199999999999999</v>
      </c>
      <c r="M48" s="106" t="s">
        <v>54</v>
      </c>
      <c r="N48" s="107">
        <v>0.32200000000000001</v>
      </c>
      <c r="O48" s="123"/>
      <c r="P48" s="123"/>
    </row>
    <row r="49" spans="1:16" s="62" customFormat="1" ht="12.75" customHeight="1" x14ac:dyDescent="0.2">
      <c r="A49" s="30">
        <v>45694</v>
      </c>
      <c r="B49" s="31">
        <v>28.3</v>
      </c>
      <c r="C49" s="34">
        <v>5.4999999999999997E-3</v>
      </c>
      <c r="D49" s="33">
        <v>0.13400000000000001</v>
      </c>
      <c r="E49" s="32">
        <v>0.91</v>
      </c>
      <c r="F49" s="48">
        <v>0.51300000000000001</v>
      </c>
      <c r="G49" s="29"/>
      <c r="H49" s="29"/>
      <c r="I49" s="102">
        <v>45694</v>
      </c>
      <c r="J49" s="103">
        <v>28.3</v>
      </c>
      <c r="K49" s="104">
        <v>5.4999999999999997E-3</v>
      </c>
      <c r="L49" s="105">
        <v>0.13400000000000001</v>
      </c>
      <c r="M49" s="106">
        <v>0.91</v>
      </c>
      <c r="N49" s="107">
        <v>0.51300000000000001</v>
      </c>
      <c r="O49" s="123"/>
      <c r="P49" s="123"/>
    </row>
    <row r="50" spans="1:16" s="62" customFormat="1" ht="12.75" customHeight="1" x14ac:dyDescent="0.2">
      <c r="A50" s="30">
        <v>45695</v>
      </c>
      <c r="B50" s="31">
        <v>19.8</v>
      </c>
      <c r="C50" s="34">
        <v>2.7E-2</v>
      </c>
      <c r="D50" s="33">
        <v>0.28499999999999998</v>
      </c>
      <c r="E50" s="32">
        <v>0.72</v>
      </c>
      <c r="F50" s="48">
        <v>1.1879999999999999</v>
      </c>
      <c r="G50" s="29"/>
      <c r="H50" s="29"/>
      <c r="I50" s="102">
        <v>45695</v>
      </c>
      <c r="J50" s="103">
        <v>19.8</v>
      </c>
      <c r="K50" s="104">
        <v>2.7E-2</v>
      </c>
      <c r="L50" s="105">
        <v>0.28499999999999998</v>
      </c>
      <c r="M50" s="106" t="s">
        <v>54</v>
      </c>
      <c r="N50" s="107">
        <v>1.1879999999999999</v>
      </c>
      <c r="O50" s="123"/>
      <c r="P50" s="123"/>
    </row>
    <row r="51" spans="1:16" s="62" customFormat="1" ht="12.75" customHeight="1" x14ac:dyDescent="0.2">
      <c r="A51" s="30">
        <v>45696</v>
      </c>
      <c r="B51" s="31">
        <v>28.6</v>
      </c>
      <c r="C51" s="34">
        <v>4.3999999999999997E-2</v>
      </c>
      <c r="D51" s="33">
        <v>1.3420000000000001</v>
      </c>
      <c r="E51" s="32">
        <v>0.57999999999999996</v>
      </c>
      <c r="F51" s="48">
        <v>4.45</v>
      </c>
      <c r="G51" s="29"/>
      <c r="H51" s="29"/>
      <c r="I51" s="102">
        <v>45696</v>
      </c>
      <c r="J51" s="103">
        <v>28.6</v>
      </c>
      <c r="K51" s="104">
        <v>4.3999999999999997E-2</v>
      </c>
      <c r="L51" s="105">
        <v>1.3420000000000001</v>
      </c>
      <c r="M51" s="106" t="s">
        <v>54</v>
      </c>
      <c r="N51" s="107">
        <v>4.45</v>
      </c>
      <c r="O51" s="123"/>
      <c r="P51" s="123"/>
    </row>
    <row r="52" spans="1:16" s="62" customFormat="1" ht="12.75" customHeight="1" x14ac:dyDescent="0.2">
      <c r="A52" s="30">
        <v>45697</v>
      </c>
      <c r="B52" s="31">
        <v>27</v>
      </c>
      <c r="C52" s="34">
        <v>0.21410000000000001</v>
      </c>
      <c r="D52" s="33">
        <v>11.048</v>
      </c>
      <c r="E52" s="32">
        <v>1.0900000000000001</v>
      </c>
      <c r="F52" s="48">
        <v>22.274999999999999</v>
      </c>
      <c r="G52" s="29"/>
      <c r="H52" s="29"/>
      <c r="I52" s="102">
        <v>45697</v>
      </c>
      <c r="J52" s="103">
        <v>27</v>
      </c>
      <c r="K52" s="104">
        <v>0.21410000000000001</v>
      </c>
      <c r="L52" s="105">
        <v>11.048</v>
      </c>
      <c r="M52" s="106">
        <v>1.0900000000000001</v>
      </c>
      <c r="N52" s="107">
        <v>22.274999999999999</v>
      </c>
      <c r="O52" s="123"/>
      <c r="P52" s="123"/>
    </row>
    <row r="53" spans="1:16" s="62" customFormat="1" ht="12.75" customHeight="1" x14ac:dyDescent="0.2">
      <c r="A53" s="30">
        <v>45698</v>
      </c>
      <c r="B53" s="31">
        <v>47.1</v>
      </c>
      <c r="C53" s="34">
        <v>1.9699999999999999E-2</v>
      </c>
      <c r="D53" s="33">
        <v>1.0660000000000001</v>
      </c>
      <c r="E53" s="32">
        <v>0.97</v>
      </c>
      <c r="F53" s="48">
        <v>1.6259999999999999</v>
      </c>
      <c r="G53" s="29"/>
      <c r="H53" s="29"/>
      <c r="I53" s="102">
        <v>45698</v>
      </c>
      <c r="J53" s="103">
        <v>47.1</v>
      </c>
      <c r="K53" s="104">
        <v>1.9699999999999999E-2</v>
      </c>
      <c r="L53" s="105">
        <v>1.0660000000000001</v>
      </c>
      <c r="M53" s="106">
        <v>0.97</v>
      </c>
      <c r="N53" s="107">
        <v>1.6259999999999999</v>
      </c>
      <c r="O53" s="123"/>
    </row>
    <row r="54" spans="1:16" s="62" customFormat="1" ht="12.75" customHeight="1" x14ac:dyDescent="0.2">
      <c r="A54" s="30">
        <v>45699</v>
      </c>
      <c r="B54" s="31">
        <v>10.8</v>
      </c>
      <c r="C54" s="34">
        <v>1.0800000000000001E-2</v>
      </c>
      <c r="D54" s="33">
        <v>0.19800000000000001</v>
      </c>
      <c r="E54" s="32">
        <v>0.97</v>
      </c>
      <c r="F54" s="48">
        <v>0.69599999999999995</v>
      </c>
      <c r="G54" s="29"/>
      <c r="H54" s="29"/>
      <c r="I54" s="102">
        <v>45699</v>
      </c>
      <c r="J54" s="103">
        <v>10.8</v>
      </c>
      <c r="K54" s="104">
        <v>1.0800000000000001E-2</v>
      </c>
      <c r="L54" s="105">
        <v>0.19800000000000001</v>
      </c>
      <c r="M54" s="106">
        <v>0.97</v>
      </c>
      <c r="N54" s="107">
        <v>0.69599999999999995</v>
      </c>
      <c r="O54" s="123"/>
    </row>
    <row r="55" spans="1:16" s="62" customFormat="1" ht="12.75" customHeight="1" x14ac:dyDescent="0.2">
      <c r="A55" s="30">
        <v>45700</v>
      </c>
      <c r="B55" s="31">
        <v>25.8</v>
      </c>
      <c r="C55" s="34">
        <v>0.1057</v>
      </c>
      <c r="D55" s="33">
        <v>2.1230000000000002</v>
      </c>
      <c r="E55" s="32">
        <v>2.33</v>
      </c>
      <c r="F55" s="48">
        <v>6.1559999999999997</v>
      </c>
      <c r="G55" s="29"/>
      <c r="H55" s="29"/>
      <c r="I55" s="102">
        <v>45700</v>
      </c>
      <c r="J55" s="103">
        <v>25.8</v>
      </c>
      <c r="K55" s="104">
        <v>0.1057</v>
      </c>
      <c r="L55" s="105">
        <v>2.1230000000000002</v>
      </c>
      <c r="M55" s="106">
        <v>2.33</v>
      </c>
      <c r="N55" s="107">
        <v>6.1559999999999997</v>
      </c>
      <c r="O55" s="123"/>
    </row>
    <row r="56" spans="1:16" s="62" customFormat="1" ht="12.75" customHeight="1" x14ac:dyDescent="0.2">
      <c r="A56" s="30">
        <v>45701</v>
      </c>
      <c r="B56" s="31">
        <v>46.8</v>
      </c>
      <c r="C56" s="34">
        <v>1.2699999999999999E-2</v>
      </c>
      <c r="D56" s="33">
        <v>0.35599999999999998</v>
      </c>
      <c r="E56" s="32">
        <v>1.4</v>
      </c>
      <c r="F56" s="48">
        <v>1.0589999999999999</v>
      </c>
      <c r="G56" s="29"/>
      <c r="H56" s="29"/>
      <c r="I56" s="102">
        <v>45701</v>
      </c>
      <c r="J56" s="103">
        <v>46.8</v>
      </c>
      <c r="K56" s="104">
        <v>1.2699999999999999E-2</v>
      </c>
      <c r="L56" s="105">
        <v>0.35599999999999998</v>
      </c>
      <c r="M56" s="106">
        <v>1.4</v>
      </c>
      <c r="N56" s="107">
        <v>1.0589999999999999</v>
      </c>
      <c r="O56" s="123"/>
    </row>
    <row r="57" spans="1:16" s="62" customFormat="1" ht="12.75" customHeight="1" x14ac:dyDescent="0.2">
      <c r="A57" s="30">
        <v>45702</v>
      </c>
      <c r="B57" s="31">
        <v>41.6</v>
      </c>
      <c r="C57" s="34">
        <v>2.2100000000000002E-2</v>
      </c>
      <c r="D57" s="33">
        <v>0.38600000000000001</v>
      </c>
      <c r="E57" s="32">
        <v>1.04</v>
      </c>
      <c r="F57" s="48">
        <v>1.0049999999999999</v>
      </c>
      <c r="G57" s="29"/>
      <c r="H57" s="29"/>
      <c r="I57" s="102">
        <v>45702</v>
      </c>
      <c r="J57" s="103">
        <v>41.6</v>
      </c>
      <c r="K57" s="104">
        <v>2.2100000000000002E-2</v>
      </c>
      <c r="L57" s="105">
        <v>0.38600000000000001</v>
      </c>
      <c r="M57" s="106">
        <v>1.04</v>
      </c>
      <c r="N57" s="107">
        <v>1.0049999999999999</v>
      </c>
      <c r="O57" s="123"/>
    </row>
    <row r="58" spans="1:16" s="62" customFormat="1" ht="12.75" customHeight="1" x14ac:dyDescent="0.2">
      <c r="A58" s="30">
        <v>45703</v>
      </c>
      <c r="B58" s="31">
        <v>14.6</v>
      </c>
      <c r="C58" s="34">
        <v>2.2499999999999999E-2</v>
      </c>
      <c r="D58" s="33">
        <v>0.36899999999999999</v>
      </c>
      <c r="E58" s="32">
        <v>0.35</v>
      </c>
      <c r="F58" s="48">
        <v>0.65600000000000003</v>
      </c>
      <c r="G58" s="29"/>
      <c r="H58" s="29"/>
      <c r="I58" s="102">
        <v>45703</v>
      </c>
      <c r="J58" s="103">
        <v>14.6</v>
      </c>
      <c r="K58" s="104">
        <v>2.2499999999999999E-2</v>
      </c>
      <c r="L58" s="105">
        <v>0.36899999999999999</v>
      </c>
      <c r="M58" s="106" t="s">
        <v>54</v>
      </c>
      <c r="N58" s="107">
        <v>0.65600000000000003</v>
      </c>
      <c r="O58" s="123"/>
    </row>
    <row r="59" spans="1:16" s="62" customFormat="1" ht="12.75" customHeight="1" x14ac:dyDescent="0.2">
      <c r="A59" s="30">
        <v>45704</v>
      </c>
      <c r="B59" s="31">
        <v>13.9</v>
      </c>
      <c r="C59" s="34">
        <v>1.15E-2</v>
      </c>
      <c r="D59" s="33">
        <v>0.35299999999999998</v>
      </c>
      <c r="E59" s="32">
        <v>0.14000000000000001</v>
      </c>
      <c r="F59" s="48">
        <v>0.55400000000000005</v>
      </c>
      <c r="G59" s="29"/>
      <c r="H59" s="29"/>
      <c r="I59" s="102">
        <v>45704</v>
      </c>
      <c r="J59" s="103">
        <v>13.9</v>
      </c>
      <c r="K59" s="104">
        <v>1.15E-2</v>
      </c>
      <c r="L59" s="105">
        <v>0.35299999999999998</v>
      </c>
      <c r="M59" s="106" t="s">
        <v>53</v>
      </c>
      <c r="N59" s="107">
        <v>0.55400000000000005</v>
      </c>
      <c r="O59" s="123"/>
    </row>
    <row r="60" spans="1:16" s="62" customFormat="1" ht="12.75" customHeight="1" x14ac:dyDescent="0.2">
      <c r="A60" s="30">
        <v>45705</v>
      </c>
      <c r="B60" s="31">
        <v>22.8</v>
      </c>
      <c r="C60" s="34">
        <v>6.6500000000000004E-2</v>
      </c>
      <c r="D60" s="33">
        <v>1.7050000000000001</v>
      </c>
      <c r="E60" s="32">
        <v>1.94</v>
      </c>
      <c r="F60" s="48">
        <v>5.2450000000000001</v>
      </c>
      <c r="G60" s="29"/>
      <c r="H60" s="29"/>
      <c r="I60" s="102">
        <v>45705</v>
      </c>
      <c r="J60" s="103">
        <v>22.8</v>
      </c>
      <c r="K60" s="104">
        <v>6.6500000000000004E-2</v>
      </c>
      <c r="L60" s="105">
        <v>1.7050000000000001</v>
      </c>
      <c r="M60" s="106">
        <v>1.94</v>
      </c>
      <c r="N60" s="107">
        <v>5.2450000000000001</v>
      </c>
      <c r="O60" s="123"/>
    </row>
    <row r="61" spans="1:16" s="62" customFormat="1" ht="12.75" customHeight="1" x14ac:dyDescent="0.2">
      <c r="A61" s="30">
        <v>45706</v>
      </c>
      <c r="B61" s="31">
        <v>54.8</v>
      </c>
      <c r="C61" s="34">
        <v>0.1963</v>
      </c>
      <c r="D61" s="33">
        <v>2.323</v>
      </c>
      <c r="E61" s="32">
        <v>4.05</v>
      </c>
      <c r="F61" s="48">
        <v>8.14</v>
      </c>
      <c r="G61" s="29"/>
      <c r="H61" s="29"/>
      <c r="I61" s="102">
        <v>45706</v>
      </c>
      <c r="J61" s="103">
        <v>54.8</v>
      </c>
      <c r="K61" s="104">
        <v>0.1963</v>
      </c>
      <c r="L61" s="105">
        <v>2.323</v>
      </c>
      <c r="M61" s="106">
        <v>4.05</v>
      </c>
      <c r="N61" s="107">
        <v>8.14</v>
      </c>
      <c r="O61" s="123"/>
    </row>
    <row r="62" spans="1:16" s="62" customFormat="1" ht="12.75" customHeight="1" x14ac:dyDescent="0.2">
      <c r="A62" s="30">
        <v>45707</v>
      </c>
      <c r="B62" s="31">
        <v>48</v>
      </c>
      <c r="C62" s="34">
        <v>0.13900000000000001</v>
      </c>
      <c r="D62" s="33">
        <v>2.5470000000000002</v>
      </c>
      <c r="E62" s="32">
        <v>2.4</v>
      </c>
      <c r="F62" s="48">
        <v>4.9219999999999997</v>
      </c>
      <c r="G62" s="29"/>
      <c r="H62" s="29"/>
      <c r="I62" s="102">
        <v>45707</v>
      </c>
      <c r="J62" s="103">
        <v>48</v>
      </c>
      <c r="K62" s="104">
        <v>0.13900000000000001</v>
      </c>
      <c r="L62" s="105">
        <v>2.5470000000000002</v>
      </c>
      <c r="M62" s="106">
        <v>2.4</v>
      </c>
      <c r="N62" s="107">
        <v>4.9219999999999997</v>
      </c>
      <c r="O62" s="123"/>
    </row>
    <row r="63" spans="1:16" s="62" customFormat="1" ht="12.75" customHeight="1" x14ac:dyDescent="0.2">
      <c r="A63" s="30">
        <v>45708</v>
      </c>
      <c r="B63" s="31">
        <v>33.1</v>
      </c>
      <c r="C63" s="34">
        <v>0.1537</v>
      </c>
      <c r="D63" s="33">
        <v>5.2050000000000001</v>
      </c>
      <c r="E63" s="32">
        <v>1.75</v>
      </c>
      <c r="F63" s="48">
        <v>5.306</v>
      </c>
      <c r="G63" s="29"/>
      <c r="H63" s="29"/>
      <c r="I63" s="102">
        <v>45708</v>
      </c>
      <c r="J63" s="103">
        <v>33.1</v>
      </c>
      <c r="K63" s="104">
        <v>0.1537</v>
      </c>
      <c r="L63" s="105">
        <v>5.2050000000000001</v>
      </c>
      <c r="M63" s="106">
        <v>1.75</v>
      </c>
      <c r="N63" s="107">
        <v>5.306</v>
      </c>
      <c r="O63" s="123"/>
    </row>
    <row r="64" spans="1:16" s="62" customFormat="1" ht="12.75" customHeight="1" x14ac:dyDescent="0.2">
      <c r="A64" s="30">
        <v>45709</v>
      </c>
      <c r="B64" s="31">
        <v>13.8</v>
      </c>
      <c r="C64" s="34">
        <v>2.1100000000000001E-2</v>
      </c>
      <c r="D64" s="33">
        <v>0.44500000000000001</v>
      </c>
      <c r="E64" s="32">
        <v>0.63</v>
      </c>
      <c r="F64" s="48">
        <v>0.86699999999999999</v>
      </c>
      <c r="G64" s="29"/>
      <c r="H64" s="29"/>
      <c r="I64" s="102">
        <v>45709</v>
      </c>
      <c r="J64" s="103">
        <v>13.8</v>
      </c>
      <c r="K64" s="104">
        <v>2.1100000000000001E-2</v>
      </c>
      <c r="L64" s="105">
        <v>0.44500000000000001</v>
      </c>
      <c r="M64" s="106" t="s">
        <v>58</v>
      </c>
      <c r="N64" s="107">
        <v>0.86699999999999999</v>
      </c>
      <c r="O64" s="123"/>
    </row>
    <row r="65" spans="1:15" s="62" customFormat="1" ht="12.75" customHeight="1" x14ac:dyDescent="0.2">
      <c r="A65" s="30">
        <v>45710</v>
      </c>
      <c r="B65" s="31">
        <v>8.5</v>
      </c>
      <c r="C65" s="34">
        <v>6.6E-3</v>
      </c>
      <c r="D65" s="33">
        <v>0.11</v>
      </c>
      <c r="E65" s="32">
        <v>0.32</v>
      </c>
      <c r="F65" s="48">
        <v>0.29299999999999998</v>
      </c>
      <c r="G65" s="29"/>
      <c r="H65" s="29"/>
      <c r="I65" s="102">
        <v>45710</v>
      </c>
      <c r="J65" s="103">
        <v>8.5</v>
      </c>
      <c r="K65" s="104">
        <v>6.6E-3</v>
      </c>
      <c r="L65" s="105">
        <v>0.11</v>
      </c>
      <c r="M65" s="106" t="s">
        <v>58</v>
      </c>
      <c r="N65" s="107">
        <v>0.29299999999999998</v>
      </c>
      <c r="O65" s="123"/>
    </row>
    <row r="66" spans="1:15" s="62" customFormat="1" ht="12.75" customHeight="1" x14ac:dyDescent="0.2">
      <c r="A66" s="30">
        <v>45711</v>
      </c>
      <c r="B66" s="31">
        <v>8.4</v>
      </c>
      <c r="C66" s="34">
        <v>3.4099999999999998E-2</v>
      </c>
      <c r="D66" s="33">
        <v>0.42199999999999999</v>
      </c>
      <c r="E66" s="32">
        <v>0.13</v>
      </c>
      <c r="F66" s="48">
        <v>0.63300000000000001</v>
      </c>
      <c r="G66" s="29"/>
      <c r="H66" s="29"/>
      <c r="I66" s="102">
        <v>45711</v>
      </c>
      <c r="J66" s="103">
        <v>8.4</v>
      </c>
      <c r="K66" s="104">
        <v>3.4099999999999998E-2</v>
      </c>
      <c r="L66" s="105">
        <v>0.42199999999999999</v>
      </c>
      <c r="M66" s="106" t="s">
        <v>53</v>
      </c>
      <c r="N66" s="107">
        <v>0.63300000000000001</v>
      </c>
      <c r="O66" s="123"/>
    </row>
    <row r="67" spans="1:15" s="62" customFormat="1" ht="12.75" customHeight="1" x14ac:dyDescent="0.2">
      <c r="A67" s="30">
        <v>45712</v>
      </c>
      <c r="B67" s="31">
        <v>21.1</v>
      </c>
      <c r="C67" s="34">
        <v>6.0400000000000002E-2</v>
      </c>
      <c r="D67" s="33">
        <v>0.496</v>
      </c>
      <c r="E67" s="32">
        <v>1.69</v>
      </c>
      <c r="F67" s="48">
        <v>1.9830000000000001</v>
      </c>
      <c r="G67" s="29"/>
      <c r="H67" s="29"/>
      <c r="I67" s="102">
        <v>45712</v>
      </c>
      <c r="J67" s="103">
        <v>21.1</v>
      </c>
      <c r="K67" s="104">
        <v>6.0400000000000002E-2</v>
      </c>
      <c r="L67" s="105">
        <v>0.496</v>
      </c>
      <c r="M67" s="106">
        <v>1.69</v>
      </c>
      <c r="N67" s="107">
        <v>1.9830000000000001</v>
      </c>
      <c r="O67" s="123"/>
    </row>
    <row r="68" spans="1:15" s="62" customFormat="1" ht="12.75" customHeight="1" x14ac:dyDescent="0.2">
      <c r="A68" s="30">
        <v>45713</v>
      </c>
      <c r="B68" s="31">
        <v>13.7</v>
      </c>
      <c r="C68" s="34">
        <v>7.4499999999999997E-2</v>
      </c>
      <c r="D68" s="33">
        <v>1.7949999999999999</v>
      </c>
      <c r="E68" s="32">
        <v>1.04</v>
      </c>
      <c r="F68" s="48">
        <v>3.4079999999999999</v>
      </c>
      <c r="G68" s="29"/>
      <c r="H68" s="29"/>
      <c r="I68" s="102">
        <v>45713</v>
      </c>
      <c r="J68" s="103">
        <v>13.7</v>
      </c>
      <c r="K68" s="104">
        <v>7.4499999999999997E-2</v>
      </c>
      <c r="L68" s="105">
        <v>1.7949999999999999</v>
      </c>
      <c r="M68" s="106">
        <v>1.04</v>
      </c>
      <c r="N68" s="107">
        <v>3.4079999999999999</v>
      </c>
      <c r="O68" s="123"/>
    </row>
    <row r="69" spans="1:15" s="62" customFormat="1" ht="12.75" customHeight="1" x14ac:dyDescent="0.2">
      <c r="A69" s="30">
        <v>45714</v>
      </c>
      <c r="B69" s="31"/>
      <c r="C69" s="34"/>
      <c r="D69" s="33"/>
      <c r="E69" s="32"/>
      <c r="F69" s="48"/>
      <c r="G69" s="29"/>
      <c r="H69" s="29"/>
      <c r="I69" s="102">
        <v>45714</v>
      </c>
      <c r="J69" s="103" t="s">
        <v>60</v>
      </c>
      <c r="K69" s="104" t="s">
        <v>60</v>
      </c>
      <c r="L69" s="105" t="s">
        <v>60</v>
      </c>
      <c r="M69" s="106" t="s">
        <v>60</v>
      </c>
      <c r="N69" s="107" t="s">
        <v>60</v>
      </c>
      <c r="O69" s="123"/>
    </row>
    <row r="70" spans="1:15" s="62" customFormat="1" ht="12.75" customHeight="1" x14ac:dyDescent="0.2">
      <c r="A70" s="30">
        <v>45715</v>
      </c>
      <c r="B70" s="31">
        <v>8.1</v>
      </c>
      <c r="C70" s="34">
        <v>9.4000000000000004E-3</v>
      </c>
      <c r="D70" s="33">
        <v>0.11600000000000001</v>
      </c>
      <c r="E70" s="32">
        <v>0.83</v>
      </c>
      <c r="F70" s="48">
        <v>0.33800000000000002</v>
      </c>
      <c r="G70" s="29"/>
      <c r="H70" s="29"/>
      <c r="I70" s="102">
        <v>45715</v>
      </c>
      <c r="J70" s="103">
        <v>8.1</v>
      </c>
      <c r="K70" s="104">
        <v>9.4000000000000004E-3</v>
      </c>
      <c r="L70" s="105">
        <v>0.11600000000000001</v>
      </c>
      <c r="M70" s="106">
        <v>0.83</v>
      </c>
      <c r="N70" s="107">
        <v>0.33800000000000002</v>
      </c>
      <c r="O70" s="123"/>
    </row>
    <row r="71" spans="1:15" s="62" customFormat="1" ht="12.75" customHeight="1" x14ac:dyDescent="0.2">
      <c r="A71" s="30">
        <v>45716</v>
      </c>
      <c r="B71" s="31">
        <v>10</v>
      </c>
      <c r="C71" s="34">
        <v>7.1999999999999998E-3</v>
      </c>
      <c r="D71" s="33">
        <v>0.45600000000000002</v>
      </c>
      <c r="E71" s="32">
        <v>0.34</v>
      </c>
      <c r="F71" s="48">
        <v>0.214</v>
      </c>
      <c r="G71" s="29"/>
      <c r="H71" s="29"/>
      <c r="I71" s="102">
        <v>45716</v>
      </c>
      <c r="J71" s="103">
        <v>10</v>
      </c>
      <c r="K71" s="104">
        <v>7.1999999999999998E-3</v>
      </c>
      <c r="L71" s="105">
        <v>0.45600000000000002</v>
      </c>
      <c r="M71" s="106" t="s">
        <v>54</v>
      </c>
      <c r="N71" s="107">
        <v>0.214</v>
      </c>
      <c r="O71" s="123"/>
    </row>
    <row r="72" spans="1:15" s="62" customFormat="1" ht="12.75" customHeight="1" x14ac:dyDescent="0.2">
      <c r="A72" s="30">
        <v>45717</v>
      </c>
      <c r="B72" s="31">
        <v>24.6</v>
      </c>
      <c r="C72" s="34">
        <v>0.21920000000000001</v>
      </c>
      <c r="D72" s="33">
        <v>2.032</v>
      </c>
      <c r="E72" s="32">
        <v>0.63</v>
      </c>
      <c r="F72" s="48">
        <v>6.0739999999999998</v>
      </c>
      <c r="G72" s="29"/>
      <c r="H72" s="29"/>
      <c r="I72" s="102">
        <v>45717</v>
      </c>
      <c r="J72" s="103">
        <v>24.6</v>
      </c>
      <c r="K72" s="104">
        <v>0.21920000000000001</v>
      </c>
      <c r="L72" s="105">
        <v>2.032</v>
      </c>
      <c r="M72" s="106" t="s">
        <v>57</v>
      </c>
      <c r="N72" s="107">
        <v>6.0739999999999998</v>
      </c>
      <c r="O72" s="123"/>
    </row>
    <row r="73" spans="1:15" s="62" customFormat="1" ht="12.75" customHeight="1" x14ac:dyDescent="0.2">
      <c r="A73" s="30">
        <v>45718</v>
      </c>
      <c r="B73" s="31">
        <v>21.4</v>
      </c>
      <c r="C73" s="34">
        <v>0.18920000000000001</v>
      </c>
      <c r="D73" s="33">
        <v>7.875</v>
      </c>
      <c r="E73" s="32">
        <v>0.66</v>
      </c>
      <c r="F73" s="48">
        <v>9.5449999999999999</v>
      </c>
      <c r="G73" s="29"/>
      <c r="H73" s="29"/>
      <c r="I73" s="102">
        <v>45718</v>
      </c>
      <c r="J73" s="103">
        <v>21.4</v>
      </c>
      <c r="K73" s="104">
        <v>0.18920000000000001</v>
      </c>
      <c r="L73" s="105">
        <v>7.875</v>
      </c>
      <c r="M73" s="106" t="s">
        <v>54</v>
      </c>
      <c r="N73" s="107">
        <v>9.5449999999999999</v>
      </c>
      <c r="O73" s="123"/>
    </row>
    <row r="74" spans="1:15" s="62" customFormat="1" ht="12.75" customHeight="1" x14ac:dyDescent="0.2">
      <c r="A74" s="30">
        <v>45719</v>
      </c>
      <c r="B74" s="31">
        <v>25.6</v>
      </c>
      <c r="C74" s="34">
        <v>0.68379999999999996</v>
      </c>
      <c r="D74" s="33">
        <v>19.837</v>
      </c>
      <c r="E74" s="32">
        <v>2.11</v>
      </c>
      <c r="F74" s="48">
        <v>27.483000000000001</v>
      </c>
      <c r="G74" s="29"/>
      <c r="H74" s="29"/>
      <c r="I74" s="102">
        <v>45719</v>
      </c>
      <c r="J74" s="103">
        <v>25.6</v>
      </c>
      <c r="K74" s="104">
        <v>0.68379999999999996</v>
      </c>
      <c r="L74" s="105">
        <v>19.837</v>
      </c>
      <c r="M74" s="106">
        <v>2.11</v>
      </c>
      <c r="N74" s="107">
        <v>27.483000000000001</v>
      </c>
      <c r="O74" s="123"/>
    </row>
    <row r="75" spans="1:15" s="62" customFormat="1" ht="12.75" customHeight="1" x14ac:dyDescent="0.2">
      <c r="A75" s="30">
        <v>45720</v>
      </c>
      <c r="B75" s="31">
        <v>53.8</v>
      </c>
      <c r="C75" s="34">
        <v>0.43109999999999998</v>
      </c>
      <c r="D75" s="33">
        <v>8.6150000000000002</v>
      </c>
      <c r="E75" s="32">
        <v>4.74</v>
      </c>
      <c r="F75" s="48">
        <v>10.131</v>
      </c>
      <c r="G75" s="29"/>
      <c r="H75" s="29"/>
      <c r="I75" s="102">
        <v>45720</v>
      </c>
      <c r="J75" s="103">
        <v>53.8</v>
      </c>
      <c r="K75" s="104">
        <v>0.43109999999999998</v>
      </c>
      <c r="L75" s="105">
        <v>8.6150000000000002</v>
      </c>
      <c r="M75" s="106">
        <v>4.74</v>
      </c>
      <c r="N75" s="107">
        <v>10.131</v>
      </c>
      <c r="O75" s="123"/>
    </row>
    <row r="76" spans="1:15" s="62" customFormat="1" ht="12.75" customHeight="1" x14ac:dyDescent="0.2">
      <c r="A76" s="30">
        <v>45721</v>
      </c>
      <c r="B76" s="31">
        <v>68.5</v>
      </c>
      <c r="C76" s="34">
        <v>0.50960000000000005</v>
      </c>
      <c r="D76" s="33">
        <v>8.3539999999999992</v>
      </c>
      <c r="E76" s="32">
        <v>7.76</v>
      </c>
      <c r="F76" s="48">
        <v>18.419</v>
      </c>
      <c r="G76" s="29"/>
      <c r="H76" s="29"/>
      <c r="I76" s="102">
        <v>45721</v>
      </c>
      <c r="J76" s="103">
        <v>68.5</v>
      </c>
      <c r="K76" s="104">
        <v>0.50960000000000005</v>
      </c>
      <c r="L76" s="105">
        <v>8.3539999999999992</v>
      </c>
      <c r="M76" s="106">
        <v>7.76</v>
      </c>
      <c r="N76" s="107">
        <v>18.419</v>
      </c>
      <c r="O76" s="123"/>
    </row>
    <row r="77" spans="1:15" s="62" customFormat="1" ht="12.75" customHeight="1" x14ac:dyDescent="0.2">
      <c r="A77" s="30">
        <v>45722</v>
      </c>
      <c r="B77" s="31">
        <v>46.5</v>
      </c>
      <c r="C77" s="34">
        <v>0.27979999999999999</v>
      </c>
      <c r="D77" s="33">
        <v>5.2560000000000002</v>
      </c>
      <c r="E77" s="32">
        <v>5.91</v>
      </c>
      <c r="F77" s="48">
        <v>8.484</v>
      </c>
      <c r="G77" s="29"/>
      <c r="H77" s="29"/>
      <c r="I77" s="102">
        <v>45722</v>
      </c>
      <c r="J77" s="103">
        <v>46.5</v>
      </c>
      <c r="K77" s="104">
        <v>0.27979999999999999</v>
      </c>
      <c r="L77" s="105">
        <v>5.2560000000000002</v>
      </c>
      <c r="M77" s="106">
        <v>5.91</v>
      </c>
      <c r="N77" s="107">
        <v>8.484</v>
      </c>
      <c r="O77" s="123"/>
    </row>
    <row r="78" spans="1:15" s="62" customFormat="1" ht="12.75" customHeight="1" x14ac:dyDescent="0.2">
      <c r="A78" s="30">
        <v>45723</v>
      </c>
      <c r="B78" s="31">
        <v>49.4</v>
      </c>
      <c r="C78" s="34">
        <v>0.28799999999999998</v>
      </c>
      <c r="D78" s="33">
        <v>8.0820000000000007</v>
      </c>
      <c r="E78" s="32">
        <v>4.82</v>
      </c>
      <c r="F78" s="48">
        <v>7.6159999999999997</v>
      </c>
      <c r="G78" s="29"/>
      <c r="H78" s="29"/>
      <c r="I78" s="102">
        <v>45723</v>
      </c>
      <c r="J78" s="103">
        <v>49.4</v>
      </c>
      <c r="K78" s="104">
        <v>0.28799999999999998</v>
      </c>
      <c r="L78" s="105">
        <v>8.0820000000000007</v>
      </c>
      <c r="M78" s="106">
        <v>4.82</v>
      </c>
      <c r="N78" s="107">
        <v>7.6159999999999997</v>
      </c>
      <c r="O78" s="123"/>
    </row>
    <row r="79" spans="1:15" s="62" customFormat="1" ht="12.75" customHeight="1" x14ac:dyDescent="0.2">
      <c r="A79" s="30">
        <v>45724</v>
      </c>
      <c r="B79" s="31">
        <v>31.8</v>
      </c>
      <c r="C79" s="34">
        <v>0.1361</v>
      </c>
      <c r="D79" s="33">
        <v>3.8660000000000001</v>
      </c>
      <c r="E79" s="32">
        <v>2.23</v>
      </c>
      <c r="F79" s="48">
        <v>5.77</v>
      </c>
      <c r="G79" s="29"/>
      <c r="H79" s="29"/>
      <c r="I79" s="102">
        <v>45724</v>
      </c>
      <c r="J79" s="103">
        <v>31.8</v>
      </c>
      <c r="K79" s="104">
        <v>0.1361</v>
      </c>
      <c r="L79" s="105">
        <v>3.8660000000000001</v>
      </c>
      <c r="M79" s="106">
        <v>2.23</v>
      </c>
      <c r="N79" s="107">
        <v>5.77</v>
      </c>
      <c r="O79" s="123"/>
    </row>
    <row r="80" spans="1:15" s="62" customFormat="1" ht="12.75" customHeight="1" x14ac:dyDescent="0.2">
      <c r="A80" s="30">
        <v>45725</v>
      </c>
      <c r="B80" s="31">
        <v>26.8</v>
      </c>
      <c r="C80" s="34">
        <v>0.22170000000000001</v>
      </c>
      <c r="D80" s="33">
        <v>5.1130000000000004</v>
      </c>
      <c r="E80" s="32">
        <v>1.77</v>
      </c>
      <c r="F80" s="48">
        <v>13.598000000000001</v>
      </c>
      <c r="G80" s="29"/>
      <c r="H80" s="29"/>
      <c r="I80" s="102">
        <v>45725</v>
      </c>
      <c r="J80" s="103">
        <v>26.8</v>
      </c>
      <c r="K80" s="104">
        <v>0.22170000000000001</v>
      </c>
      <c r="L80" s="105">
        <v>5.1130000000000004</v>
      </c>
      <c r="M80" s="106">
        <v>1.77</v>
      </c>
      <c r="N80" s="107">
        <v>13.598000000000001</v>
      </c>
      <c r="O80" s="123"/>
    </row>
    <row r="81" spans="1:16" s="62" customFormat="1" ht="12.75" customHeight="1" x14ac:dyDescent="0.2">
      <c r="A81" s="30">
        <v>45726</v>
      </c>
      <c r="B81" s="31">
        <v>59.7</v>
      </c>
      <c r="C81" s="34">
        <v>0.4194</v>
      </c>
      <c r="D81" s="33">
        <v>9.3620000000000001</v>
      </c>
      <c r="E81" s="32">
        <v>4.75</v>
      </c>
      <c r="F81" s="48">
        <v>20.050999999999998</v>
      </c>
      <c r="G81" s="29"/>
      <c r="H81" s="29"/>
      <c r="I81" s="102">
        <v>45726</v>
      </c>
      <c r="J81" s="103">
        <v>59.7</v>
      </c>
      <c r="K81" s="104">
        <v>0.4194</v>
      </c>
      <c r="L81" s="105">
        <v>9.3620000000000001</v>
      </c>
      <c r="M81" s="106">
        <v>4.75</v>
      </c>
      <c r="N81" s="107">
        <v>20.050999999999998</v>
      </c>
      <c r="O81" s="123"/>
    </row>
    <row r="82" spans="1:16" s="62" customFormat="1" ht="12.75" customHeight="1" x14ac:dyDescent="0.2">
      <c r="A82" s="30">
        <v>45727</v>
      </c>
      <c r="B82" s="31">
        <v>38</v>
      </c>
      <c r="C82" s="34">
        <v>0.13059999999999999</v>
      </c>
      <c r="D82" s="33">
        <v>3.2669999999999999</v>
      </c>
      <c r="E82" s="32">
        <v>1.55</v>
      </c>
      <c r="F82" s="48">
        <v>12.776999999999999</v>
      </c>
      <c r="G82" s="29"/>
      <c r="H82" s="29"/>
      <c r="I82" s="102">
        <v>45727</v>
      </c>
      <c r="J82" s="103">
        <v>38</v>
      </c>
      <c r="K82" s="104">
        <v>0.13059999999999999</v>
      </c>
      <c r="L82" s="105">
        <v>3.2669999999999999</v>
      </c>
      <c r="M82" s="106">
        <v>1.55</v>
      </c>
      <c r="N82" s="107">
        <v>12.776999999999999</v>
      </c>
      <c r="O82" s="123"/>
    </row>
    <row r="83" spans="1:16" s="62" customFormat="1" ht="12.75" customHeight="1" x14ac:dyDescent="0.2">
      <c r="A83" s="30">
        <v>45728</v>
      </c>
      <c r="B83" s="31">
        <v>22.1</v>
      </c>
      <c r="C83" s="34">
        <v>5.1799999999999999E-2</v>
      </c>
      <c r="D83" s="33">
        <v>0.60699999999999998</v>
      </c>
      <c r="E83" s="32">
        <v>1.83</v>
      </c>
      <c r="F83" s="48">
        <v>2.355</v>
      </c>
      <c r="G83" s="29"/>
      <c r="H83" s="29"/>
      <c r="I83" s="102">
        <v>45728</v>
      </c>
      <c r="J83" s="103">
        <v>22.1</v>
      </c>
      <c r="K83" s="104">
        <v>5.1799999999999999E-2</v>
      </c>
      <c r="L83" s="105">
        <v>0.60699999999999998</v>
      </c>
      <c r="M83" s="106">
        <v>1.83</v>
      </c>
      <c r="N83" s="107">
        <v>2.355</v>
      </c>
      <c r="O83" s="123"/>
    </row>
    <row r="84" spans="1:16" s="62" customFormat="1" ht="12.75" customHeight="1" x14ac:dyDescent="0.2">
      <c r="A84" s="30">
        <v>45729</v>
      </c>
      <c r="B84" s="31">
        <v>22.2</v>
      </c>
      <c r="C84" s="34">
        <v>0.1145</v>
      </c>
      <c r="D84" s="33">
        <v>2.71</v>
      </c>
      <c r="E84" s="32">
        <v>1.54</v>
      </c>
      <c r="F84" s="48">
        <v>6.8449999999999998</v>
      </c>
      <c r="G84" s="29"/>
      <c r="H84" s="29"/>
      <c r="I84" s="102">
        <v>45729</v>
      </c>
      <c r="J84" s="103">
        <v>22.2</v>
      </c>
      <c r="K84" s="104">
        <v>0.1145</v>
      </c>
      <c r="L84" s="105">
        <v>2.71</v>
      </c>
      <c r="M84" s="106">
        <v>1.54</v>
      </c>
      <c r="N84" s="107">
        <v>6.8449999999999998</v>
      </c>
      <c r="O84" s="123"/>
    </row>
    <row r="85" spans="1:16" s="62" customFormat="1" ht="12.75" customHeight="1" x14ac:dyDescent="0.2">
      <c r="A85" s="30">
        <v>45730</v>
      </c>
      <c r="B85" s="31">
        <v>45.3</v>
      </c>
      <c r="C85" s="34">
        <v>0.14280000000000001</v>
      </c>
      <c r="D85" s="33">
        <v>5.5620000000000003</v>
      </c>
      <c r="E85" s="32">
        <v>3.72</v>
      </c>
      <c r="F85" s="48">
        <v>4.4420000000000002</v>
      </c>
      <c r="G85" s="29"/>
      <c r="H85" s="29"/>
      <c r="I85" s="102">
        <v>45730</v>
      </c>
      <c r="J85" s="103">
        <v>45.3</v>
      </c>
      <c r="K85" s="104">
        <v>0.14280000000000001</v>
      </c>
      <c r="L85" s="105">
        <v>5.5620000000000003</v>
      </c>
      <c r="M85" s="106">
        <v>3.72</v>
      </c>
      <c r="N85" s="107">
        <v>4.4420000000000002</v>
      </c>
      <c r="O85" s="123"/>
    </row>
    <row r="86" spans="1:16" s="62" customFormat="1" ht="12.75" customHeight="1" x14ac:dyDescent="0.2">
      <c r="A86" s="30">
        <v>45731</v>
      </c>
      <c r="B86" s="31">
        <v>31.6</v>
      </c>
      <c r="C86" s="34">
        <v>3.6999999999999998E-2</v>
      </c>
      <c r="D86" s="33">
        <v>0.38600000000000001</v>
      </c>
      <c r="E86" s="32">
        <v>1.93</v>
      </c>
      <c r="F86" s="48">
        <v>1.3859999999999999</v>
      </c>
      <c r="G86" s="29"/>
      <c r="H86" s="29"/>
      <c r="I86" s="102">
        <v>45731</v>
      </c>
      <c r="J86" s="103">
        <v>31.6</v>
      </c>
      <c r="K86" s="104">
        <v>3.6999999999999998E-2</v>
      </c>
      <c r="L86" s="105">
        <v>0.38600000000000001</v>
      </c>
      <c r="M86" s="106">
        <v>1.93</v>
      </c>
      <c r="N86" s="107">
        <v>1.3859999999999999</v>
      </c>
      <c r="O86" s="123"/>
      <c r="P86" s="123"/>
    </row>
    <row r="87" spans="1:16" s="62" customFormat="1" ht="12.75" customHeight="1" x14ac:dyDescent="0.2">
      <c r="A87" s="30">
        <v>45732</v>
      </c>
      <c r="B87" s="31">
        <v>29</v>
      </c>
      <c r="C87" s="34">
        <v>8.2799999999999999E-2</v>
      </c>
      <c r="D87" s="33">
        <v>1.978</v>
      </c>
      <c r="E87" s="32">
        <v>1.64</v>
      </c>
      <c r="F87" s="48">
        <v>6.9349999999999996</v>
      </c>
      <c r="G87" s="29"/>
      <c r="H87" s="29"/>
      <c r="I87" s="102">
        <v>45732</v>
      </c>
      <c r="J87" s="103">
        <v>29</v>
      </c>
      <c r="K87" s="104">
        <v>8.2799999999999999E-2</v>
      </c>
      <c r="L87" s="105">
        <v>1.978</v>
      </c>
      <c r="M87" s="106">
        <v>1.64</v>
      </c>
      <c r="N87" s="107">
        <v>6.9349999999999996</v>
      </c>
      <c r="O87" s="123"/>
      <c r="P87" s="123"/>
    </row>
    <row r="88" spans="1:16" s="62" customFormat="1" ht="12.75" customHeight="1" x14ac:dyDescent="0.2">
      <c r="A88" s="30">
        <v>45733</v>
      </c>
      <c r="B88" s="31">
        <v>39.1</v>
      </c>
      <c r="C88" s="34">
        <v>0.49759999999999999</v>
      </c>
      <c r="D88" s="33">
        <v>9.8170000000000002</v>
      </c>
      <c r="E88" s="32">
        <v>3.44</v>
      </c>
      <c r="F88" s="48">
        <v>51.68</v>
      </c>
      <c r="G88" s="29"/>
      <c r="H88" s="29"/>
      <c r="I88" s="102">
        <v>45733</v>
      </c>
      <c r="J88" s="103">
        <v>39.1</v>
      </c>
      <c r="K88" s="104">
        <v>0.49759999999999999</v>
      </c>
      <c r="L88" s="105">
        <v>9.8170000000000002</v>
      </c>
      <c r="M88" s="106">
        <v>3.44</v>
      </c>
      <c r="N88" s="107">
        <v>51.68</v>
      </c>
      <c r="O88" s="123"/>
      <c r="P88" s="123"/>
    </row>
    <row r="89" spans="1:16" s="62" customFormat="1" ht="12.75" customHeight="1" x14ac:dyDescent="0.2">
      <c r="A89" s="30">
        <v>45734</v>
      </c>
      <c r="B89" s="31">
        <v>71.5</v>
      </c>
      <c r="C89" s="34">
        <v>0.23319999999999999</v>
      </c>
      <c r="D89" s="33">
        <v>2.1320000000000001</v>
      </c>
      <c r="E89" s="32">
        <v>6.75</v>
      </c>
      <c r="F89" s="48">
        <v>7.8259999999999996</v>
      </c>
      <c r="G89" s="29"/>
      <c r="H89" s="29"/>
      <c r="I89" s="102">
        <v>45734</v>
      </c>
      <c r="J89" s="103">
        <v>71.5</v>
      </c>
      <c r="K89" s="104">
        <v>0.23319999999999999</v>
      </c>
      <c r="L89" s="105">
        <v>2.1320000000000001</v>
      </c>
      <c r="M89" s="106">
        <v>6.75</v>
      </c>
      <c r="N89" s="107">
        <v>7.8259999999999996</v>
      </c>
      <c r="O89" s="123"/>
      <c r="P89" s="123"/>
    </row>
    <row r="90" spans="1:16" s="62" customFormat="1" ht="12.75" customHeight="1" x14ac:dyDescent="0.2">
      <c r="A90" s="30">
        <v>45735</v>
      </c>
      <c r="B90" s="31">
        <v>27.9</v>
      </c>
      <c r="C90" s="34">
        <v>0.3896</v>
      </c>
      <c r="D90" s="33">
        <v>19.145</v>
      </c>
      <c r="E90" s="32">
        <v>2.42</v>
      </c>
      <c r="F90" s="48">
        <v>14.396000000000001</v>
      </c>
      <c r="G90" s="29"/>
      <c r="H90" s="29"/>
      <c r="I90" s="102">
        <v>45735</v>
      </c>
      <c r="J90" s="103">
        <v>27.9</v>
      </c>
      <c r="K90" s="104">
        <v>0.3896</v>
      </c>
      <c r="L90" s="105">
        <v>19.145</v>
      </c>
      <c r="M90" s="106">
        <v>2.42</v>
      </c>
      <c r="N90" s="107">
        <v>14.396000000000001</v>
      </c>
      <c r="O90" s="123"/>
      <c r="P90" s="123"/>
    </row>
    <row r="91" spans="1:16" s="62" customFormat="1" ht="12.75" customHeight="1" x14ac:dyDescent="0.2">
      <c r="A91" s="30">
        <v>45736</v>
      </c>
      <c r="B91" s="31">
        <v>64.7</v>
      </c>
      <c r="C91" s="34">
        <v>0.42849999999999999</v>
      </c>
      <c r="D91" s="33">
        <v>13.765000000000001</v>
      </c>
      <c r="E91" s="32">
        <v>5.27</v>
      </c>
      <c r="F91" s="48">
        <v>19.55</v>
      </c>
      <c r="G91" s="29"/>
      <c r="H91" s="29"/>
      <c r="I91" s="102">
        <v>45736</v>
      </c>
      <c r="J91" s="103">
        <v>64.7</v>
      </c>
      <c r="K91" s="104">
        <v>0.42849999999999999</v>
      </c>
      <c r="L91" s="105">
        <v>13.765000000000001</v>
      </c>
      <c r="M91" s="106">
        <v>5.27</v>
      </c>
      <c r="N91" s="107">
        <v>19.55</v>
      </c>
      <c r="O91" s="123"/>
      <c r="P91" s="123"/>
    </row>
    <row r="92" spans="1:16" s="62" customFormat="1" ht="12.75" customHeight="1" x14ac:dyDescent="0.2">
      <c r="A92" s="30">
        <v>45737</v>
      </c>
      <c r="B92" s="31">
        <v>54.8</v>
      </c>
      <c r="C92" s="34">
        <v>0.314</v>
      </c>
      <c r="D92" s="33">
        <v>7.3460000000000001</v>
      </c>
      <c r="E92" s="32">
        <v>4.25</v>
      </c>
      <c r="F92" s="48">
        <v>13.561</v>
      </c>
      <c r="G92" s="29"/>
      <c r="H92" s="29"/>
      <c r="I92" s="102">
        <v>45737</v>
      </c>
      <c r="J92" s="103">
        <v>54.8</v>
      </c>
      <c r="K92" s="104">
        <v>0.314</v>
      </c>
      <c r="L92" s="105">
        <v>7.3460000000000001</v>
      </c>
      <c r="M92" s="106">
        <v>4.25</v>
      </c>
      <c r="N92" s="107">
        <v>13.561</v>
      </c>
      <c r="O92" s="123"/>
      <c r="P92" s="123"/>
    </row>
    <row r="93" spans="1:16" s="62" customFormat="1" ht="12.75" customHeight="1" x14ac:dyDescent="0.2">
      <c r="A93" s="30">
        <v>45738</v>
      </c>
      <c r="B93" s="31">
        <v>14.8</v>
      </c>
      <c r="C93" s="34">
        <v>7.2599999999999998E-2</v>
      </c>
      <c r="D93" s="33">
        <v>1.9650000000000001</v>
      </c>
      <c r="E93" s="32">
        <v>1.2</v>
      </c>
      <c r="F93" s="48">
        <v>3.3620000000000001</v>
      </c>
      <c r="G93" s="29"/>
      <c r="H93" s="29"/>
      <c r="I93" s="102">
        <v>45738</v>
      </c>
      <c r="J93" s="103">
        <v>14.8</v>
      </c>
      <c r="K93" s="104">
        <v>7.2599999999999998E-2</v>
      </c>
      <c r="L93" s="105">
        <v>1.9650000000000001</v>
      </c>
      <c r="M93" s="106">
        <v>1.2</v>
      </c>
      <c r="N93" s="107">
        <v>3.3620000000000001</v>
      </c>
      <c r="O93" s="123"/>
      <c r="P93" s="123"/>
    </row>
    <row r="94" spans="1:16" s="62" customFormat="1" ht="12.75" customHeight="1" x14ac:dyDescent="0.2">
      <c r="A94" s="30">
        <v>45739</v>
      </c>
      <c r="B94" s="31">
        <v>5</v>
      </c>
      <c r="C94" s="34">
        <v>6.4699999999999994E-2</v>
      </c>
      <c r="D94" s="33">
        <v>2.37</v>
      </c>
      <c r="E94" s="32">
        <v>0.43</v>
      </c>
      <c r="F94" s="48">
        <v>3.794</v>
      </c>
      <c r="G94" s="29"/>
      <c r="H94" s="29"/>
      <c r="I94" s="102">
        <v>45739</v>
      </c>
      <c r="J94" s="103">
        <v>5</v>
      </c>
      <c r="K94" s="104">
        <v>6.4699999999999994E-2</v>
      </c>
      <c r="L94" s="105">
        <v>2.37</v>
      </c>
      <c r="M94" s="106" t="s">
        <v>56</v>
      </c>
      <c r="N94" s="107">
        <v>3.794</v>
      </c>
      <c r="O94" s="123"/>
      <c r="P94" s="123"/>
    </row>
    <row r="95" spans="1:16" s="62" customFormat="1" ht="12.75" customHeight="1" x14ac:dyDescent="0.2">
      <c r="A95" s="30">
        <v>45740</v>
      </c>
      <c r="B95" s="31">
        <v>22.4</v>
      </c>
      <c r="C95" s="34">
        <v>0.22639999999999999</v>
      </c>
      <c r="D95" s="33">
        <v>8.9659999999999993</v>
      </c>
      <c r="E95" s="32">
        <v>2.3199999999999998</v>
      </c>
      <c r="F95" s="48">
        <v>16.143999999999998</v>
      </c>
      <c r="G95" s="29"/>
      <c r="H95" s="29"/>
      <c r="I95" s="102">
        <v>45740</v>
      </c>
      <c r="J95" s="103">
        <v>22.4</v>
      </c>
      <c r="K95" s="104">
        <v>0.22639999999999999</v>
      </c>
      <c r="L95" s="105">
        <v>8.9659999999999993</v>
      </c>
      <c r="M95" s="106">
        <v>2.3199999999999998</v>
      </c>
      <c r="N95" s="107">
        <v>16.143999999999998</v>
      </c>
      <c r="O95" s="123"/>
      <c r="P95" s="123"/>
    </row>
    <row r="96" spans="1:16" s="62" customFormat="1" ht="12.75" customHeight="1" x14ac:dyDescent="0.2">
      <c r="A96" s="30">
        <v>45741</v>
      </c>
      <c r="B96" s="31">
        <v>60.2</v>
      </c>
      <c r="C96" s="34">
        <v>6.4899999999999999E-2</v>
      </c>
      <c r="D96" s="33">
        <v>0.65600000000000003</v>
      </c>
      <c r="E96" s="32">
        <v>2.9</v>
      </c>
      <c r="F96" s="48">
        <v>2.8439999999999999</v>
      </c>
      <c r="G96" s="29"/>
      <c r="H96" s="29"/>
      <c r="I96" s="102">
        <v>45741</v>
      </c>
      <c r="J96" s="103">
        <v>60.2</v>
      </c>
      <c r="K96" s="104">
        <v>6.4899999999999999E-2</v>
      </c>
      <c r="L96" s="105">
        <v>0.65600000000000003</v>
      </c>
      <c r="M96" s="106">
        <v>2.9</v>
      </c>
      <c r="N96" s="107">
        <v>2.8439999999999999</v>
      </c>
      <c r="O96" s="123"/>
      <c r="P96" s="123"/>
    </row>
    <row r="97" spans="1:16" s="62" customFormat="1" ht="12.75" customHeight="1" x14ac:dyDescent="0.2">
      <c r="A97" s="30">
        <v>45742</v>
      </c>
      <c r="B97" s="31">
        <v>21.2</v>
      </c>
      <c r="C97" s="34">
        <v>3.0300000000000001E-2</v>
      </c>
      <c r="D97" s="33">
        <v>0.25700000000000001</v>
      </c>
      <c r="E97" s="32">
        <v>1.0900000000000001</v>
      </c>
      <c r="F97" s="48">
        <v>1.046</v>
      </c>
      <c r="G97" s="29"/>
      <c r="H97" s="29"/>
      <c r="I97" s="102">
        <v>45742</v>
      </c>
      <c r="J97" s="103">
        <v>21.2</v>
      </c>
      <c r="K97" s="104">
        <v>3.0300000000000001E-2</v>
      </c>
      <c r="L97" s="105">
        <v>0.25700000000000001</v>
      </c>
      <c r="M97" s="106">
        <v>1.0900000000000001</v>
      </c>
      <c r="N97" s="107">
        <v>1.046</v>
      </c>
      <c r="O97" s="123"/>
      <c r="P97" s="123"/>
    </row>
    <row r="98" spans="1:16" s="62" customFormat="1" ht="12.75" customHeight="1" x14ac:dyDescent="0.2">
      <c r="A98" s="30">
        <v>45743</v>
      </c>
      <c r="B98" s="31">
        <v>43.1</v>
      </c>
      <c r="C98" s="34">
        <v>0.24390000000000001</v>
      </c>
      <c r="D98" s="33">
        <v>9.3620000000000001</v>
      </c>
      <c r="E98" s="32">
        <v>2.92</v>
      </c>
      <c r="F98" s="48">
        <v>14.81</v>
      </c>
      <c r="G98" s="29"/>
      <c r="H98" s="29"/>
      <c r="I98" s="102">
        <v>45743</v>
      </c>
      <c r="J98" s="103">
        <v>43.1</v>
      </c>
      <c r="K98" s="104">
        <v>0.24390000000000001</v>
      </c>
      <c r="L98" s="105">
        <v>9.3620000000000001</v>
      </c>
      <c r="M98" s="106">
        <v>2.92</v>
      </c>
      <c r="N98" s="107">
        <v>14.81</v>
      </c>
      <c r="O98" s="123"/>
      <c r="P98" s="123"/>
    </row>
    <row r="99" spans="1:16" s="62" customFormat="1" ht="12.75" customHeight="1" x14ac:dyDescent="0.2">
      <c r="A99" s="30">
        <v>45744</v>
      </c>
      <c r="B99" s="31">
        <v>51.4</v>
      </c>
      <c r="C99" s="34">
        <v>0.3881</v>
      </c>
      <c r="D99" s="33">
        <v>10.705</v>
      </c>
      <c r="E99" s="32">
        <v>5.64</v>
      </c>
      <c r="F99" s="48">
        <v>21.645</v>
      </c>
      <c r="G99" s="29"/>
      <c r="H99" s="29"/>
      <c r="I99" s="102">
        <v>45744</v>
      </c>
      <c r="J99" s="103">
        <v>51.4</v>
      </c>
      <c r="K99" s="104">
        <v>0.3881</v>
      </c>
      <c r="L99" s="105">
        <v>10.705</v>
      </c>
      <c r="M99" s="106">
        <v>5.64</v>
      </c>
      <c r="N99" s="107">
        <v>21.645</v>
      </c>
      <c r="O99" s="123"/>
      <c r="P99" s="123"/>
    </row>
    <row r="100" spans="1:16" s="62" customFormat="1" ht="12.75" customHeight="1" x14ac:dyDescent="0.2">
      <c r="A100" s="30">
        <v>45745</v>
      </c>
      <c r="B100" s="31">
        <v>21.7</v>
      </c>
      <c r="C100" s="34">
        <v>8.2500000000000004E-2</v>
      </c>
      <c r="D100" s="33">
        <v>1.94</v>
      </c>
      <c r="E100" s="32">
        <v>1.1200000000000001</v>
      </c>
      <c r="F100" s="48">
        <v>6.9189999999999996</v>
      </c>
      <c r="G100" s="29"/>
      <c r="H100" s="29"/>
      <c r="I100" s="102">
        <v>45745</v>
      </c>
      <c r="J100" s="103">
        <v>21.7</v>
      </c>
      <c r="K100" s="104">
        <v>8.2500000000000004E-2</v>
      </c>
      <c r="L100" s="105">
        <v>1.94</v>
      </c>
      <c r="M100" s="106">
        <v>1.1200000000000001</v>
      </c>
      <c r="N100" s="107">
        <v>6.9189999999999996</v>
      </c>
      <c r="O100" s="123"/>
      <c r="P100" s="123"/>
    </row>
    <row r="101" spans="1:16" s="62" customFormat="1" ht="12.75" customHeight="1" x14ac:dyDescent="0.2">
      <c r="A101" s="30">
        <v>45746</v>
      </c>
      <c r="B101" s="31">
        <v>13.5</v>
      </c>
      <c r="C101" s="34">
        <v>7.7999999999999996E-3</v>
      </c>
      <c r="D101" s="33">
        <v>9.2999999999999999E-2</v>
      </c>
      <c r="E101" s="32">
        <v>0.4</v>
      </c>
      <c r="F101" s="48">
        <v>0.31900000000000001</v>
      </c>
      <c r="G101" s="29"/>
      <c r="H101" s="29"/>
      <c r="I101" s="102">
        <v>45746</v>
      </c>
      <c r="J101" s="103">
        <v>13.5</v>
      </c>
      <c r="K101" s="104">
        <v>7.7999999999999996E-3</v>
      </c>
      <c r="L101" s="105">
        <v>9.2999999999999999E-2</v>
      </c>
      <c r="M101" s="106" t="s">
        <v>58</v>
      </c>
      <c r="N101" s="107">
        <v>0.31900000000000001</v>
      </c>
      <c r="O101" s="123"/>
      <c r="P101" s="123"/>
    </row>
    <row r="102" spans="1:16" s="62" customFormat="1" ht="12.75" customHeight="1" x14ac:dyDescent="0.2">
      <c r="A102" s="30">
        <v>45747</v>
      </c>
      <c r="B102" s="31">
        <v>20.3</v>
      </c>
      <c r="C102" s="34">
        <v>0.1686</v>
      </c>
      <c r="D102" s="33">
        <v>6.6269999999999998</v>
      </c>
      <c r="E102" s="32">
        <v>1.07</v>
      </c>
      <c r="F102" s="48">
        <v>8.1359999999999992</v>
      </c>
      <c r="G102" s="29"/>
      <c r="H102" s="29"/>
      <c r="I102" s="102">
        <v>45747</v>
      </c>
      <c r="J102" s="103">
        <v>20.3</v>
      </c>
      <c r="K102" s="104">
        <v>0.1686</v>
      </c>
      <c r="L102" s="105">
        <v>6.6269999999999998</v>
      </c>
      <c r="M102" s="106">
        <v>1.07</v>
      </c>
      <c r="N102" s="107">
        <v>8.1359999999999992</v>
      </c>
      <c r="O102" s="123"/>
      <c r="P102" s="123"/>
    </row>
    <row r="103" spans="1:16" s="62" customFormat="1" ht="12.75" customHeight="1" x14ac:dyDescent="0.2">
      <c r="A103" s="30">
        <v>45748</v>
      </c>
      <c r="B103" s="31">
        <v>40.799999999999997</v>
      </c>
      <c r="C103" s="34">
        <v>0.28739999999999999</v>
      </c>
      <c r="D103" s="33">
        <v>8.0389999999999997</v>
      </c>
      <c r="E103" s="32">
        <v>2.91</v>
      </c>
      <c r="F103" s="48">
        <v>16.02</v>
      </c>
      <c r="G103" s="29"/>
      <c r="H103" s="29"/>
      <c r="I103" s="102">
        <v>45748</v>
      </c>
      <c r="J103" s="103">
        <v>40.799999999999997</v>
      </c>
      <c r="K103" s="104">
        <v>0.28739999999999999</v>
      </c>
      <c r="L103" s="105">
        <v>8.0389999999999997</v>
      </c>
      <c r="M103" s="106">
        <v>2.91</v>
      </c>
      <c r="N103" s="107">
        <v>16.02</v>
      </c>
      <c r="O103" s="123"/>
      <c r="P103" s="123"/>
    </row>
    <row r="104" spans="1:16" s="62" customFormat="1" ht="12.75" customHeight="1" x14ac:dyDescent="0.2">
      <c r="A104" s="30">
        <v>45749</v>
      </c>
      <c r="B104" s="31">
        <v>67.8</v>
      </c>
      <c r="C104" s="34">
        <v>0.1986</v>
      </c>
      <c r="D104" s="33">
        <v>1.5640000000000001</v>
      </c>
      <c r="E104" s="32">
        <v>5.44</v>
      </c>
      <c r="F104" s="48">
        <v>6.3529999999999998</v>
      </c>
      <c r="G104" s="29"/>
      <c r="H104" s="29"/>
      <c r="I104" s="102">
        <v>45749</v>
      </c>
      <c r="J104" s="103">
        <v>67.8</v>
      </c>
      <c r="K104" s="104">
        <v>0.1986</v>
      </c>
      <c r="L104" s="105">
        <v>1.5640000000000001</v>
      </c>
      <c r="M104" s="106">
        <v>5.44</v>
      </c>
      <c r="N104" s="107">
        <v>6.3529999999999998</v>
      </c>
      <c r="O104" s="123"/>
      <c r="P104" s="123"/>
    </row>
    <row r="105" spans="1:16" s="62" customFormat="1" ht="12.75" customHeight="1" x14ac:dyDescent="0.2">
      <c r="A105" s="30">
        <v>45750</v>
      </c>
      <c r="B105" s="31">
        <v>60.2</v>
      </c>
      <c r="C105" s="34">
        <v>0.2853</v>
      </c>
      <c r="D105" s="33">
        <v>5.4850000000000003</v>
      </c>
      <c r="E105" s="32">
        <v>5.0599999999999996</v>
      </c>
      <c r="F105" s="48">
        <v>9.2829999999999995</v>
      </c>
      <c r="G105" s="29"/>
      <c r="H105" s="29"/>
      <c r="I105" s="102">
        <v>45750</v>
      </c>
      <c r="J105" s="103">
        <v>60.2</v>
      </c>
      <c r="K105" s="104">
        <v>0.2853</v>
      </c>
      <c r="L105" s="105">
        <v>5.4850000000000003</v>
      </c>
      <c r="M105" s="106">
        <v>5.0599999999999996</v>
      </c>
      <c r="N105" s="107">
        <v>9.2829999999999995</v>
      </c>
      <c r="O105" s="123"/>
      <c r="P105" s="123"/>
    </row>
    <row r="106" spans="1:16" s="62" customFormat="1" ht="12.75" customHeight="1" x14ac:dyDescent="0.2">
      <c r="A106" s="30">
        <v>45751</v>
      </c>
      <c r="B106" s="31">
        <v>54.5</v>
      </c>
      <c r="C106" s="34">
        <v>0.5464</v>
      </c>
      <c r="D106" s="33">
        <v>14.717000000000001</v>
      </c>
      <c r="E106" s="32">
        <v>4.91</v>
      </c>
      <c r="F106" s="48">
        <v>18.588999999999999</v>
      </c>
      <c r="G106" s="29"/>
      <c r="H106" s="29"/>
      <c r="I106" s="102">
        <v>45751</v>
      </c>
      <c r="J106" s="103">
        <v>54.5</v>
      </c>
      <c r="K106" s="104">
        <v>0.5464</v>
      </c>
      <c r="L106" s="105">
        <v>14.717000000000001</v>
      </c>
      <c r="M106" s="106">
        <v>4.91</v>
      </c>
      <c r="N106" s="107">
        <v>18.588999999999999</v>
      </c>
      <c r="O106" s="123"/>
      <c r="P106" s="123"/>
    </row>
    <row r="107" spans="1:16" s="62" customFormat="1" ht="12.75" customHeight="1" x14ac:dyDescent="0.2">
      <c r="A107" s="30">
        <v>45752</v>
      </c>
      <c r="B107" s="31">
        <v>23.9</v>
      </c>
      <c r="C107" s="34">
        <v>0.2162</v>
      </c>
      <c r="D107" s="33">
        <v>8.7850000000000001</v>
      </c>
      <c r="E107" s="32">
        <v>1.53</v>
      </c>
      <c r="F107" s="48">
        <v>10.395</v>
      </c>
      <c r="G107" s="29"/>
      <c r="H107" s="29"/>
      <c r="I107" s="102">
        <v>45752</v>
      </c>
      <c r="J107" s="103">
        <v>23.9</v>
      </c>
      <c r="K107" s="104">
        <v>0.2162</v>
      </c>
      <c r="L107" s="105">
        <v>8.7850000000000001</v>
      </c>
      <c r="M107" s="106">
        <v>1.53</v>
      </c>
      <c r="N107" s="107">
        <v>10.395</v>
      </c>
      <c r="O107" s="123"/>
      <c r="P107" s="123"/>
    </row>
    <row r="108" spans="1:16" s="62" customFormat="1" ht="12.75" customHeight="1" x14ac:dyDescent="0.2">
      <c r="A108" s="30">
        <v>45753</v>
      </c>
      <c r="B108" s="31">
        <v>14.8</v>
      </c>
      <c r="C108" s="34">
        <v>0.1666</v>
      </c>
      <c r="D108" s="33">
        <v>5.82</v>
      </c>
      <c r="E108" s="32">
        <v>0.94</v>
      </c>
      <c r="F108" s="48">
        <v>4.9379999999999997</v>
      </c>
      <c r="G108" s="29"/>
      <c r="H108" s="29"/>
      <c r="I108" s="102">
        <v>45753</v>
      </c>
      <c r="J108" s="103">
        <v>14.8</v>
      </c>
      <c r="K108" s="104">
        <v>0.1666</v>
      </c>
      <c r="L108" s="105">
        <v>5.82</v>
      </c>
      <c r="M108" s="106">
        <v>0.94</v>
      </c>
      <c r="N108" s="107">
        <v>4.9379999999999997</v>
      </c>
      <c r="O108" s="123"/>
      <c r="P108" s="123"/>
    </row>
    <row r="109" spans="1:16" s="62" customFormat="1" ht="12.75" customHeight="1" x14ac:dyDescent="0.2">
      <c r="A109" s="30">
        <v>45754</v>
      </c>
      <c r="B109" s="31">
        <v>22.7</v>
      </c>
      <c r="C109" s="34">
        <v>0.36049999999999999</v>
      </c>
      <c r="D109" s="33">
        <v>7.5289999999999999</v>
      </c>
      <c r="E109" s="32">
        <v>1.96</v>
      </c>
      <c r="F109" s="48">
        <v>16.295999999999999</v>
      </c>
      <c r="G109" s="29"/>
      <c r="H109" s="29"/>
      <c r="I109" s="102">
        <v>45754</v>
      </c>
      <c r="J109" s="103">
        <v>22.7</v>
      </c>
      <c r="K109" s="104">
        <v>0.36049999999999999</v>
      </c>
      <c r="L109" s="105">
        <v>7.5289999999999999</v>
      </c>
      <c r="M109" s="106">
        <v>1.96</v>
      </c>
      <c r="N109" s="107">
        <v>16.295999999999999</v>
      </c>
      <c r="O109" s="123"/>
      <c r="P109" s="123"/>
    </row>
    <row r="110" spans="1:16" s="62" customFormat="1" ht="12.75" customHeight="1" x14ac:dyDescent="0.2">
      <c r="A110" s="30">
        <v>45755</v>
      </c>
      <c r="B110" s="31">
        <v>22.6</v>
      </c>
      <c r="C110" s="34">
        <v>0.33389999999999997</v>
      </c>
      <c r="D110" s="33">
        <v>5.5609999999999999</v>
      </c>
      <c r="E110" s="32">
        <v>2.46</v>
      </c>
      <c r="F110" s="48">
        <v>16.55</v>
      </c>
      <c r="G110" s="29"/>
      <c r="H110" s="29"/>
      <c r="I110" s="102">
        <v>45755</v>
      </c>
      <c r="J110" s="103">
        <v>22.6</v>
      </c>
      <c r="K110" s="104">
        <v>0.33389999999999997</v>
      </c>
      <c r="L110" s="105">
        <v>5.5609999999999999</v>
      </c>
      <c r="M110" s="106">
        <v>2.46</v>
      </c>
      <c r="N110" s="107">
        <v>16.55</v>
      </c>
      <c r="O110" s="123"/>
      <c r="P110" s="123"/>
    </row>
    <row r="111" spans="1:16" s="62" customFormat="1" ht="12.75" customHeight="1" x14ac:dyDescent="0.2">
      <c r="A111" s="30">
        <v>45756</v>
      </c>
      <c r="B111" s="31">
        <v>27.1</v>
      </c>
      <c r="C111" s="34">
        <v>0.2409</v>
      </c>
      <c r="D111" s="33">
        <v>4.0049999999999999</v>
      </c>
      <c r="E111" s="32">
        <v>2.2400000000000002</v>
      </c>
      <c r="F111" s="48">
        <v>15.84</v>
      </c>
      <c r="G111" s="29"/>
      <c r="H111" s="29"/>
      <c r="I111" s="102">
        <v>45756</v>
      </c>
      <c r="J111" s="103">
        <v>27.1</v>
      </c>
      <c r="K111" s="104">
        <v>0.2409</v>
      </c>
      <c r="L111" s="105">
        <v>4.0049999999999999</v>
      </c>
      <c r="M111" s="106">
        <v>2.2400000000000002</v>
      </c>
      <c r="N111" s="107">
        <v>15.84</v>
      </c>
      <c r="O111" s="123"/>
      <c r="P111" s="123"/>
    </row>
    <row r="112" spans="1:16" s="62" customFormat="1" ht="12.75" customHeight="1" x14ac:dyDescent="0.2">
      <c r="A112" s="30">
        <v>45757</v>
      </c>
      <c r="B112" s="31">
        <v>30.3</v>
      </c>
      <c r="C112" s="34">
        <v>0.1537</v>
      </c>
      <c r="D112" s="33">
        <v>2.972</v>
      </c>
      <c r="E112" s="32">
        <v>1.96</v>
      </c>
      <c r="F112" s="48">
        <v>6.3179999999999996</v>
      </c>
      <c r="G112" s="29"/>
      <c r="H112" s="29"/>
      <c r="I112" s="102">
        <v>45757</v>
      </c>
      <c r="J112" s="103">
        <v>30.3</v>
      </c>
      <c r="K112" s="104">
        <v>0.1537</v>
      </c>
      <c r="L112" s="105">
        <v>2.972</v>
      </c>
      <c r="M112" s="106">
        <v>1.96</v>
      </c>
      <c r="N112" s="107">
        <v>6.3179999999999996</v>
      </c>
      <c r="O112" s="123"/>
      <c r="P112" s="123"/>
    </row>
    <row r="113" spans="1:28" s="62" customFormat="1" ht="12.75" customHeight="1" x14ac:dyDescent="0.2">
      <c r="A113" s="30">
        <v>45758</v>
      </c>
      <c r="B113" s="31">
        <v>45.1</v>
      </c>
      <c r="C113" s="34">
        <v>0.54239999999999999</v>
      </c>
      <c r="D113" s="33">
        <v>11.071</v>
      </c>
      <c r="E113" s="32">
        <v>3.89</v>
      </c>
      <c r="F113" s="48">
        <v>19.292000000000002</v>
      </c>
      <c r="G113" s="29"/>
      <c r="H113" s="29"/>
      <c r="I113" s="102">
        <v>45758</v>
      </c>
      <c r="J113" s="103">
        <v>45.1</v>
      </c>
      <c r="K113" s="104">
        <v>0.54239999999999999</v>
      </c>
      <c r="L113" s="105">
        <v>11.071</v>
      </c>
      <c r="M113" s="106">
        <v>3.89</v>
      </c>
      <c r="N113" s="107">
        <v>19.292000000000002</v>
      </c>
      <c r="O113" s="123"/>
      <c r="P113" s="123"/>
    </row>
    <row r="114" spans="1:28" s="62" customFormat="1" ht="12.75" customHeight="1" x14ac:dyDescent="0.2">
      <c r="A114" s="30">
        <v>45759</v>
      </c>
      <c r="B114" s="31">
        <v>22.4</v>
      </c>
      <c r="C114" s="34">
        <v>0.31480000000000002</v>
      </c>
      <c r="D114" s="33">
        <v>11.21</v>
      </c>
      <c r="E114" s="32">
        <v>1.7</v>
      </c>
      <c r="F114" s="48">
        <v>16.350000000000001</v>
      </c>
      <c r="G114" s="29"/>
      <c r="H114" s="29"/>
      <c r="I114" s="102">
        <v>45759</v>
      </c>
      <c r="J114" s="103">
        <v>22.4</v>
      </c>
      <c r="K114" s="104">
        <v>0.31480000000000002</v>
      </c>
      <c r="L114" s="105">
        <v>11.21</v>
      </c>
      <c r="M114" s="106">
        <v>1.7</v>
      </c>
      <c r="N114" s="107">
        <v>16.350000000000001</v>
      </c>
      <c r="O114" s="123"/>
      <c r="P114" s="123"/>
    </row>
    <row r="115" spans="1:28" s="62" customFormat="1" ht="12.75" customHeight="1" x14ac:dyDescent="0.2">
      <c r="A115" s="30">
        <v>45760</v>
      </c>
      <c r="B115" s="31">
        <v>13.7</v>
      </c>
      <c r="C115" s="34">
        <v>6.3E-2</v>
      </c>
      <c r="D115" s="33">
        <v>1.2470000000000001</v>
      </c>
      <c r="E115" s="32">
        <v>0.65</v>
      </c>
      <c r="F115" s="48">
        <v>1.8620000000000001</v>
      </c>
      <c r="G115" s="29"/>
      <c r="H115" s="29"/>
      <c r="I115" s="102">
        <v>45760</v>
      </c>
      <c r="J115" s="103">
        <v>13.7</v>
      </c>
      <c r="K115" s="104">
        <v>6.3E-2</v>
      </c>
      <c r="L115" s="105">
        <v>1.2470000000000001</v>
      </c>
      <c r="M115" s="106" t="s">
        <v>56</v>
      </c>
      <c r="N115" s="107">
        <v>1.8620000000000001</v>
      </c>
      <c r="O115" s="123"/>
      <c r="P115" s="123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1:28" s="62" customFormat="1" ht="12.75" customHeight="1" x14ac:dyDescent="0.2">
      <c r="A116" s="30">
        <v>45761</v>
      </c>
      <c r="B116" s="31">
        <v>13.3</v>
      </c>
      <c r="C116" s="34">
        <v>0.2142</v>
      </c>
      <c r="D116" s="33">
        <v>6.09</v>
      </c>
      <c r="E116" s="32">
        <v>1.0900000000000001</v>
      </c>
      <c r="F116" s="48">
        <v>9.8089999999999993</v>
      </c>
      <c r="G116" s="29"/>
      <c r="H116" s="29"/>
      <c r="I116" s="102">
        <v>45761</v>
      </c>
      <c r="J116" s="103">
        <v>13.3</v>
      </c>
      <c r="K116" s="104">
        <v>0.2142</v>
      </c>
      <c r="L116" s="105">
        <v>6.09</v>
      </c>
      <c r="M116" s="106">
        <v>1.0900000000000001</v>
      </c>
      <c r="N116" s="107">
        <v>9.8089999999999993</v>
      </c>
      <c r="O116" s="123"/>
      <c r="P116" s="123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1:28" s="62" customFormat="1" ht="12.75" customHeight="1" x14ac:dyDescent="0.2">
      <c r="A117" s="30">
        <v>45762</v>
      </c>
      <c r="B117" s="31">
        <v>16</v>
      </c>
      <c r="C117" s="34">
        <v>0.18049999999999999</v>
      </c>
      <c r="D117" s="33">
        <v>4.9029999999999996</v>
      </c>
      <c r="E117" s="32">
        <v>2.0099999999999998</v>
      </c>
      <c r="F117" s="48">
        <v>9.4459999999999997</v>
      </c>
      <c r="G117" s="29"/>
      <c r="H117" s="29"/>
      <c r="I117" s="102">
        <v>45762</v>
      </c>
      <c r="J117" s="103">
        <v>16</v>
      </c>
      <c r="K117" s="104">
        <v>0.18049999999999999</v>
      </c>
      <c r="L117" s="105">
        <v>4.9029999999999996</v>
      </c>
      <c r="M117" s="106">
        <v>2.0099999999999998</v>
      </c>
      <c r="N117" s="107">
        <v>9.4459999999999997</v>
      </c>
      <c r="O117" s="123"/>
      <c r="P117" s="123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1:28" s="62" customFormat="1" ht="12.75" customHeight="1" x14ac:dyDescent="0.2">
      <c r="A118" s="30">
        <v>45763</v>
      </c>
      <c r="B118" s="31">
        <v>7.2</v>
      </c>
      <c r="C118" s="34">
        <v>7.4999999999999997E-3</v>
      </c>
      <c r="D118" s="33">
        <v>0.216</v>
      </c>
      <c r="E118" s="32">
        <v>0.23</v>
      </c>
      <c r="F118" s="48">
        <v>0.68899999999999995</v>
      </c>
      <c r="G118" s="29"/>
      <c r="H118" s="29"/>
      <c r="I118" s="102">
        <v>45763</v>
      </c>
      <c r="J118" s="103">
        <v>7.2</v>
      </c>
      <c r="K118" s="104">
        <v>7.4999999999999997E-3</v>
      </c>
      <c r="L118" s="105">
        <v>0.216</v>
      </c>
      <c r="M118" s="106" t="s">
        <v>53</v>
      </c>
      <c r="N118" s="107">
        <v>0.68899999999999995</v>
      </c>
      <c r="O118" s="123"/>
      <c r="P118" s="123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</row>
    <row r="119" spans="1:28" s="62" customFormat="1" ht="12.75" customHeight="1" x14ac:dyDescent="0.2">
      <c r="A119" s="30">
        <v>45764</v>
      </c>
      <c r="B119" s="31">
        <v>7.3</v>
      </c>
      <c r="C119" s="34">
        <v>2.0999999999999999E-3</v>
      </c>
      <c r="D119" s="33">
        <v>4.4999999999999998E-2</v>
      </c>
      <c r="E119" s="32">
        <v>1.32</v>
      </c>
      <c r="F119" s="48">
        <v>0.33</v>
      </c>
      <c r="G119" s="29"/>
      <c r="H119" s="29"/>
      <c r="I119" s="102">
        <v>45764</v>
      </c>
      <c r="J119" s="103">
        <v>7.3</v>
      </c>
      <c r="K119" s="104">
        <v>2.0999999999999999E-3</v>
      </c>
      <c r="L119" s="105">
        <v>4.4999999999999998E-2</v>
      </c>
      <c r="M119" s="106">
        <v>1.32</v>
      </c>
      <c r="N119" s="107">
        <v>0.33</v>
      </c>
      <c r="O119" s="123"/>
      <c r="P119" s="123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1:28" s="62" customFormat="1" ht="12.75" customHeight="1" x14ac:dyDescent="0.2">
      <c r="A120" s="30">
        <v>45765</v>
      </c>
      <c r="B120" s="31">
        <v>7.9</v>
      </c>
      <c r="C120" s="34">
        <v>2.1499999999999998E-2</v>
      </c>
      <c r="D120" s="33">
        <v>0.55700000000000005</v>
      </c>
      <c r="E120" s="32">
        <v>0.51</v>
      </c>
      <c r="F120" s="48">
        <v>2.0470000000000002</v>
      </c>
      <c r="G120" s="29"/>
      <c r="H120" s="29"/>
      <c r="I120" s="102">
        <v>45765</v>
      </c>
      <c r="J120" s="103">
        <v>7.9</v>
      </c>
      <c r="K120" s="104">
        <v>2.1499999999999998E-2</v>
      </c>
      <c r="L120" s="105">
        <v>0.55700000000000005</v>
      </c>
      <c r="M120" s="106" t="s">
        <v>58</v>
      </c>
      <c r="N120" s="107">
        <v>2.0470000000000002</v>
      </c>
      <c r="O120" s="123"/>
      <c r="P120" s="123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1:28" s="62" customFormat="1" ht="12.75" customHeight="1" x14ac:dyDescent="0.2">
      <c r="A121" s="30">
        <v>45766</v>
      </c>
      <c r="B121" s="31">
        <v>12.7</v>
      </c>
      <c r="C121" s="34">
        <v>7.8E-2</v>
      </c>
      <c r="D121" s="33">
        <v>3.23</v>
      </c>
      <c r="E121" s="32">
        <v>0.59</v>
      </c>
      <c r="F121" s="48">
        <v>5.0540000000000003</v>
      </c>
      <c r="G121" s="29"/>
      <c r="H121" s="29"/>
      <c r="I121" s="102">
        <v>45766</v>
      </c>
      <c r="J121" s="103">
        <v>12.7</v>
      </c>
      <c r="K121" s="104">
        <v>7.8E-2</v>
      </c>
      <c r="L121" s="105">
        <v>3.23</v>
      </c>
      <c r="M121" s="106" t="s">
        <v>56</v>
      </c>
      <c r="N121" s="107">
        <v>5.0540000000000003</v>
      </c>
      <c r="O121" s="123"/>
      <c r="P121" s="123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:28" s="62" customFormat="1" ht="12.75" customHeight="1" x14ac:dyDescent="0.2">
      <c r="A122" s="30">
        <v>45767</v>
      </c>
      <c r="B122" s="31">
        <v>10.3</v>
      </c>
      <c r="C122" s="34">
        <v>0.15709999999999999</v>
      </c>
      <c r="D122" s="33">
        <v>4.7789999999999999</v>
      </c>
      <c r="E122" s="32">
        <v>0.43</v>
      </c>
      <c r="F122" s="48">
        <v>10.653</v>
      </c>
      <c r="G122" s="29"/>
      <c r="H122" s="29"/>
      <c r="I122" s="102">
        <v>45767</v>
      </c>
      <c r="J122" s="103">
        <v>10.3</v>
      </c>
      <c r="K122" s="104">
        <v>0.15709999999999999</v>
      </c>
      <c r="L122" s="105">
        <v>4.7789999999999999</v>
      </c>
      <c r="M122" s="106" t="s">
        <v>56</v>
      </c>
      <c r="N122" s="107">
        <v>10.653</v>
      </c>
      <c r="O122" s="123"/>
      <c r="P122" s="123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1:28" s="62" customFormat="1" ht="12.75" customHeight="1" x14ac:dyDescent="0.2">
      <c r="A123" s="30">
        <v>45768</v>
      </c>
      <c r="B123" s="31">
        <v>5.0999999999999996</v>
      </c>
      <c r="C123" s="34">
        <v>0.16159999999999999</v>
      </c>
      <c r="D123" s="33">
        <v>5.2130000000000001</v>
      </c>
      <c r="E123" s="32">
        <v>0.2</v>
      </c>
      <c r="F123" s="48">
        <v>7.0510000000000002</v>
      </c>
      <c r="G123" s="29"/>
      <c r="H123" s="29"/>
      <c r="I123" s="102">
        <v>45768</v>
      </c>
      <c r="J123" s="103">
        <v>5.0999999999999996</v>
      </c>
      <c r="K123" s="104">
        <v>0.16159999999999999</v>
      </c>
      <c r="L123" s="105">
        <v>5.2130000000000001</v>
      </c>
      <c r="M123" s="106" t="s">
        <v>53</v>
      </c>
      <c r="N123" s="107">
        <v>7.0510000000000002</v>
      </c>
      <c r="O123" s="123"/>
      <c r="P123" s="123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1:28" s="62" customFormat="1" ht="12.75" customHeight="1" x14ac:dyDescent="0.2">
      <c r="A124" s="30">
        <v>45769</v>
      </c>
      <c r="B124" s="31">
        <v>14.1</v>
      </c>
      <c r="C124" s="34">
        <v>9.9599999999999994E-2</v>
      </c>
      <c r="D124" s="33">
        <v>2.1789999999999998</v>
      </c>
      <c r="E124" s="32">
        <v>2.06</v>
      </c>
      <c r="F124" s="48">
        <v>3.601</v>
      </c>
      <c r="G124" s="29"/>
      <c r="H124" s="29"/>
      <c r="I124" s="102">
        <v>45769</v>
      </c>
      <c r="J124" s="103">
        <v>14.1</v>
      </c>
      <c r="K124" s="104">
        <v>9.9599999999999994E-2</v>
      </c>
      <c r="L124" s="105">
        <v>2.1789999999999998</v>
      </c>
      <c r="M124" s="106">
        <v>2.06</v>
      </c>
      <c r="N124" s="107">
        <v>3.601</v>
      </c>
      <c r="O124" s="123"/>
      <c r="P124" s="123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1:28" s="62" customFormat="1" ht="12.75" customHeight="1" x14ac:dyDescent="0.2">
      <c r="A125" s="30">
        <v>45770</v>
      </c>
      <c r="B125" s="31">
        <v>6.3</v>
      </c>
      <c r="C125" s="34">
        <v>7.6399999999999996E-2</v>
      </c>
      <c r="D125" s="33">
        <v>1.919</v>
      </c>
      <c r="E125" s="32">
        <v>0.53</v>
      </c>
      <c r="F125" s="48">
        <v>2.762</v>
      </c>
      <c r="G125" s="29"/>
      <c r="H125" s="29"/>
      <c r="I125" s="102">
        <v>45770</v>
      </c>
      <c r="J125" s="103">
        <v>6.3</v>
      </c>
      <c r="K125" s="104">
        <v>7.6399999999999996E-2</v>
      </c>
      <c r="L125" s="105">
        <v>1.919</v>
      </c>
      <c r="M125" s="106" t="s">
        <v>58</v>
      </c>
      <c r="N125" s="107">
        <v>2.762</v>
      </c>
      <c r="O125" s="123"/>
      <c r="P125" s="123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:28" s="62" customFormat="1" ht="12.75" customHeight="1" x14ac:dyDescent="0.2">
      <c r="A126" s="30">
        <v>45771</v>
      </c>
      <c r="B126" s="31">
        <v>11</v>
      </c>
      <c r="C126" s="34">
        <v>3.5000000000000001E-3</v>
      </c>
      <c r="D126" s="33">
        <v>7.5999999999999998E-2</v>
      </c>
      <c r="E126" s="32">
        <v>0.57999999999999996</v>
      </c>
      <c r="F126" s="48">
        <v>0.42299999999999999</v>
      </c>
      <c r="G126" s="29"/>
      <c r="H126" s="29"/>
      <c r="I126" s="102">
        <v>45771</v>
      </c>
      <c r="J126" s="103">
        <v>11</v>
      </c>
      <c r="K126" s="104">
        <v>3.5000000000000001E-3</v>
      </c>
      <c r="L126" s="105">
        <v>7.5999999999999998E-2</v>
      </c>
      <c r="M126" s="106" t="s">
        <v>58</v>
      </c>
      <c r="N126" s="107">
        <v>0.42299999999999999</v>
      </c>
      <c r="O126" s="123"/>
      <c r="P126" s="123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s="62" customFormat="1" ht="12.75" customHeight="1" x14ac:dyDescent="0.2">
      <c r="A127" s="30">
        <v>45772</v>
      </c>
      <c r="B127" s="31">
        <v>33.9</v>
      </c>
      <c r="C127" s="34">
        <v>5.45E-2</v>
      </c>
      <c r="D127" s="33">
        <v>1.419</v>
      </c>
      <c r="E127" s="32">
        <v>1.19</v>
      </c>
      <c r="F127" s="48">
        <v>3.0379999999999998</v>
      </c>
      <c r="G127" s="29"/>
      <c r="H127" s="29"/>
      <c r="I127" s="102">
        <v>45772</v>
      </c>
      <c r="J127" s="103">
        <v>33.9</v>
      </c>
      <c r="K127" s="104">
        <v>5.45E-2</v>
      </c>
      <c r="L127" s="105">
        <v>1.419</v>
      </c>
      <c r="M127" s="106">
        <v>1.19</v>
      </c>
      <c r="N127" s="107">
        <v>3.0379999999999998</v>
      </c>
      <c r="O127" s="123"/>
      <c r="P127" s="123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s="62" customFormat="1" ht="12.75" customHeight="1" x14ac:dyDescent="0.2">
      <c r="A128" s="30">
        <v>45773</v>
      </c>
      <c r="B128" s="31">
        <v>25</v>
      </c>
      <c r="C128" s="34">
        <v>0.18679999999999999</v>
      </c>
      <c r="D128" s="33">
        <v>5.556</v>
      </c>
      <c r="E128" s="32">
        <v>1.49</v>
      </c>
      <c r="F128" s="48">
        <v>10.49</v>
      </c>
      <c r="G128" s="29"/>
      <c r="H128" s="29"/>
      <c r="I128" s="102">
        <v>45773</v>
      </c>
      <c r="J128" s="103">
        <v>25</v>
      </c>
      <c r="K128" s="104">
        <v>0.18679999999999999</v>
      </c>
      <c r="L128" s="105">
        <v>5.556</v>
      </c>
      <c r="M128" s="106">
        <v>1.49</v>
      </c>
      <c r="N128" s="107">
        <v>10.49</v>
      </c>
      <c r="O128" s="123"/>
      <c r="P128" s="123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1:28" s="62" customFormat="1" ht="12.75" customHeight="1" x14ac:dyDescent="0.2">
      <c r="A129" s="30">
        <v>45774</v>
      </c>
      <c r="B129" s="31">
        <v>16.2</v>
      </c>
      <c r="C129" s="34">
        <v>0.18759999999999999</v>
      </c>
      <c r="D129" s="33">
        <v>5.7030000000000003</v>
      </c>
      <c r="E129" s="32">
        <v>0.78</v>
      </c>
      <c r="F129" s="48">
        <v>9.68</v>
      </c>
      <c r="G129" s="29"/>
      <c r="H129" s="29"/>
      <c r="I129" s="102">
        <v>45774</v>
      </c>
      <c r="J129" s="103">
        <v>16.2</v>
      </c>
      <c r="K129" s="104">
        <v>0.18759999999999999</v>
      </c>
      <c r="L129" s="105">
        <v>5.7030000000000003</v>
      </c>
      <c r="M129" s="106" t="s">
        <v>58</v>
      </c>
      <c r="N129" s="107">
        <v>9.68</v>
      </c>
      <c r="O129" s="123"/>
      <c r="P129" s="123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:28" s="62" customFormat="1" ht="12.75" customHeight="1" x14ac:dyDescent="0.2">
      <c r="A130" s="30">
        <v>45775</v>
      </c>
      <c r="B130" s="31">
        <v>24.6</v>
      </c>
      <c r="C130" s="34">
        <v>0.32229999999999998</v>
      </c>
      <c r="D130" s="33">
        <v>6.4029999999999996</v>
      </c>
      <c r="E130" s="32">
        <v>2.17</v>
      </c>
      <c r="F130" s="48">
        <v>12.090999999999999</v>
      </c>
      <c r="G130" s="29"/>
      <c r="H130" s="29"/>
      <c r="I130" s="102">
        <v>45775</v>
      </c>
      <c r="J130" s="103">
        <v>24.6</v>
      </c>
      <c r="K130" s="104">
        <v>0.32229999999999998</v>
      </c>
      <c r="L130" s="105">
        <v>6.4029999999999996</v>
      </c>
      <c r="M130" s="106">
        <v>2.17</v>
      </c>
      <c r="N130" s="107">
        <v>12.090999999999999</v>
      </c>
      <c r="O130" s="123"/>
      <c r="P130" s="123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1:28" s="65" customFormat="1" ht="12.75" customHeight="1" x14ac:dyDescent="0.2">
      <c r="A131" s="30">
        <v>45776</v>
      </c>
      <c r="B131" s="31">
        <v>50.5</v>
      </c>
      <c r="C131" s="34">
        <v>0.3725</v>
      </c>
      <c r="D131" s="33">
        <v>6.6079999999999997</v>
      </c>
      <c r="E131" s="32">
        <v>4.12</v>
      </c>
      <c r="F131" s="48">
        <v>25.074999999999999</v>
      </c>
      <c r="G131" s="29"/>
      <c r="H131" s="29"/>
      <c r="I131" s="102">
        <v>45776</v>
      </c>
      <c r="J131" s="103">
        <v>50.5</v>
      </c>
      <c r="K131" s="104">
        <v>0.3725</v>
      </c>
      <c r="L131" s="105">
        <v>6.6079999999999997</v>
      </c>
      <c r="M131" s="106">
        <v>4.12</v>
      </c>
      <c r="N131" s="107">
        <v>25.074999999999999</v>
      </c>
    </row>
    <row r="132" spans="1:28" s="65" customFormat="1" ht="12.75" customHeight="1" x14ac:dyDescent="0.2">
      <c r="A132" s="30">
        <v>45777</v>
      </c>
      <c r="B132" s="31">
        <v>71.400000000000006</v>
      </c>
      <c r="C132" s="34">
        <v>1.9408000000000001</v>
      </c>
      <c r="D132" s="33">
        <v>231.059</v>
      </c>
      <c r="E132" s="32">
        <v>6.21</v>
      </c>
      <c r="F132" s="48">
        <v>92.981999999999999</v>
      </c>
      <c r="G132" s="29"/>
      <c r="H132" s="29"/>
      <c r="I132" s="102">
        <v>45777</v>
      </c>
      <c r="J132" s="103">
        <v>71.400000000000006</v>
      </c>
      <c r="K132" s="104">
        <v>1.9408000000000001</v>
      </c>
      <c r="L132" s="105">
        <v>231.059</v>
      </c>
      <c r="M132" s="106">
        <v>6.21</v>
      </c>
      <c r="N132" s="107">
        <v>92.981999999999999</v>
      </c>
    </row>
    <row r="133" spans="1:28" s="65" customFormat="1" ht="12.75" customHeight="1" x14ac:dyDescent="0.2">
      <c r="A133" s="30">
        <v>45778</v>
      </c>
      <c r="B133" s="31">
        <v>22</v>
      </c>
      <c r="C133" s="34">
        <v>0.35539999999999999</v>
      </c>
      <c r="D133" s="33">
        <v>11.407999999999999</v>
      </c>
      <c r="E133" s="32">
        <v>1.39</v>
      </c>
      <c r="F133" s="48">
        <v>14.829000000000001</v>
      </c>
      <c r="G133" s="29"/>
      <c r="H133" s="29"/>
      <c r="I133" s="102">
        <v>45778</v>
      </c>
      <c r="J133" s="103">
        <v>22</v>
      </c>
      <c r="K133" s="104">
        <v>0.35539999999999999</v>
      </c>
      <c r="L133" s="105">
        <v>11.407999999999999</v>
      </c>
      <c r="M133" s="106">
        <v>1.39</v>
      </c>
      <c r="N133" s="107">
        <v>14.829000000000001</v>
      </c>
    </row>
    <row r="134" spans="1:28" s="65" customFormat="1" ht="12.75" customHeight="1" x14ac:dyDescent="0.2">
      <c r="A134" s="30">
        <v>45779</v>
      </c>
      <c r="B134" s="31">
        <v>26.9</v>
      </c>
      <c r="C134" s="34">
        <v>0.2298</v>
      </c>
      <c r="D134" s="33">
        <v>12.510999999999999</v>
      </c>
      <c r="E134" s="32">
        <v>1.86</v>
      </c>
      <c r="F134" s="48">
        <v>7.1</v>
      </c>
      <c r="G134" s="29"/>
      <c r="H134" s="29"/>
      <c r="I134" s="102">
        <v>45779</v>
      </c>
      <c r="J134" s="103">
        <v>26.9</v>
      </c>
      <c r="K134" s="104">
        <v>0.2298</v>
      </c>
      <c r="L134" s="105">
        <v>12.510999999999999</v>
      </c>
      <c r="M134" s="106">
        <v>1.86</v>
      </c>
      <c r="N134" s="107">
        <v>7.1</v>
      </c>
    </row>
    <row r="135" spans="1:28" s="65" customFormat="1" ht="12.75" customHeight="1" x14ac:dyDescent="0.2">
      <c r="A135" s="30">
        <v>45780</v>
      </c>
      <c r="B135" s="31">
        <v>34.5</v>
      </c>
      <c r="C135" s="34">
        <v>0.11119999999999999</v>
      </c>
      <c r="D135" s="33">
        <v>2.6949999999999998</v>
      </c>
      <c r="E135" s="32">
        <v>1.7</v>
      </c>
      <c r="F135" s="48">
        <v>4.87</v>
      </c>
      <c r="G135" s="29"/>
      <c r="H135" s="29"/>
      <c r="I135" s="102">
        <v>45780</v>
      </c>
      <c r="J135" s="103">
        <v>34.5</v>
      </c>
      <c r="K135" s="104">
        <v>0.11119999999999999</v>
      </c>
      <c r="L135" s="105">
        <v>2.6949999999999998</v>
      </c>
      <c r="M135" s="106">
        <v>1.7</v>
      </c>
      <c r="N135" s="107">
        <v>4.87</v>
      </c>
    </row>
    <row r="136" spans="1:28" s="65" customFormat="1" ht="12.75" customHeight="1" x14ac:dyDescent="0.2">
      <c r="A136" s="30">
        <v>45781</v>
      </c>
      <c r="B136" s="31">
        <v>8.5</v>
      </c>
      <c r="C136" s="34">
        <v>1.0800000000000001E-2</v>
      </c>
      <c r="D136" s="33">
        <v>0.14199999999999999</v>
      </c>
      <c r="E136" s="32">
        <v>0.22</v>
      </c>
      <c r="F136" s="48">
        <v>0.76100000000000001</v>
      </c>
      <c r="G136" s="29"/>
      <c r="H136" s="29"/>
      <c r="I136" s="102">
        <v>45781</v>
      </c>
      <c r="J136" s="103">
        <v>8.5</v>
      </c>
      <c r="K136" s="104">
        <v>1.0800000000000001E-2</v>
      </c>
      <c r="L136" s="105">
        <v>0.14199999999999999</v>
      </c>
      <c r="M136" s="106" t="s">
        <v>53</v>
      </c>
      <c r="N136" s="107">
        <v>0.76100000000000001</v>
      </c>
    </row>
    <row r="137" spans="1:28" s="65" customFormat="1" ht="12.75" customHeight="1" x14ac:dyDescent="0.2">
      <c r="A137" s="30">
        <v>45782</v>
      </c>
      <c r="B137" s="31">
        <v>29.2</v>
      </c>
      <c r="C137" s="34">
        <v>5.7299999999999997E-2</v>
      </c>
      <c r="D137" s="33">
        <v>0.46600000000000003</v>
      </c>
      <c r="E137" s="32">
        <v>2.02</v>
      </c>
      <c r="F137" s="48">
        <v>1.927</v>
      </c>
      <c r="G137" s="29"/>
      <c r="H137" s="29"/>
      <c r="I137" s="102">
        <v>45782</v>
      </c>
      <c r="J137" s="103">
        <v>29.2</v>
      </c>
      <c r="K137" s="104">
        <v>5.7299999999999997E-2</v>
      </c>
      <c r="L137" s="105">
        <v>0.46600000000000003</v>
      </c>
      <c r="M137" s="106">
        <v>2.02</v>
      </c>
      <c r="N137" s="107">
        <v>1.927</v>
      </c>
    </row>
    <row r="138" spans="1:28" s="65" customFormat="1" ht="12.75" customHeight="1" x14ac:dyDescent="0.2">
      <c r="A138" s="30">
        <v>45783</v>
      </c>
      <c r="B138" s="31">
        <v>26.7</v>
      </c>
      <c r="C138" s="34">
        <v>9.3200000000000005E-2</v>
      </c>
      <c r="D138" s="33">
        <v>2.589</v>
      </c>
      <c r="E138" s="32">
        <v>1.89</v>
      </c>
      <c r="F138" s="48">
        <v>2.94</v>
      </c>
      <c r="G138" s="29"/>
      <c r="H138" s="29"/>
      <c r="I138" s="102">
        <v>45783</v>
      </c>
      <c r="J138" s="103">
        <v>26.7</v>
      </c>
      <c r="K138" s="104">
        <v>9.3200000000000005E-2</v>
      </c>
      <c r="L138" s="105">
        <v>2.589</v>
      </c>
      <c r="M138" s="106">
        <v>1.89</v>
      </c>
      <c r="N138" s="107">
        <v>2.94</v>
      </c>
    </row>
    <row r="139" spans="1:28" s="65" customFormat="1" ht="12.75" customHeight="1" x14ac:dyDescent="0.2">
      <c r="A139" s="30">
        <v>45784</v>
      </c>
      <c r="B139" s="31">
        <v>32.4</v>
      </c>
      <c r="C139" s="34">
        <v>7.2300000000000003E-2</v>
      </c>
      <c r="D139" s="33">
        <v>0.93200000000000005</v>
      </c>
      <c r="E139" s="32">
        <v>2.46</v>
      </c>
      <c r="F139" s="48">
        <v>2.0459999999999998</v>
      </c>
      <c r="G139" s="29"/>
      <c r="H139" s="29"/>
      <c r="I139" s="102">
        <v>45784</v>
      </c>
      <c r="J139" s="103">
        <v>32.4</v>
      </c>
      <c r="K139" s="104">
        <v>7.2300000000000003E-2</v>
      </c>
      <c r="L139" s="105">
        <v>0.93200000000000005</v>
      </c>
      <c r="M139" s="106">
        <v>2.46</v>
      </c>
      <c r="N139" s="107">
        <v>2.0459999999999998</v>
      </c>
    </row>
    <row r="140" spans="1:28" s="65" customFormat="1" ht="12.75" customHeight="1" x14ac:dyDescent="0.2">
      <c r="A140" s="30">
        <v>45785</v>
      </c>
      <c r="B140" s="31">
        <v>52.6</v>
      </c>
      <c r="C140" s="34">
        <v>0.21290000000000001</v>
      </c>
      <c r="D140" s="33">
        <v>2.3220000000000001</v>
      </c>
      <c r="E140" s="32">
        <v>4.2699999999999996</v>
      </c>
      <c r="F140" s="48">
        <v>5.2590000000000003</v>
      </c>
      <c r="G140" s="29"/>
      <c r="H140" s="29"/>
      <c r="I140" s="102">
        <v>45785</v>
      </c>
      <c r="J140" s="103">
        <v>52.6</v>
      </c>
      <c r="K140" s="104">
        <v>0.21290000000000001</v>
      </c>
      <c r="L140" s="105">
        <v>2.3220000000000001</v>
      </c>
      <c r="M140" s="106">
        <v>4.2699999999999996</v>
      </c>
      <c r="N140" s="107">
        <v>5.2590000000000003</v>
      </c>
    </row>
    <row r="141" spans="1:28" s="65" customFormat="1" ht="12.75" customHeight="1" x14ac:dyDescent="0.2">
      <c r="A141" s="30">
        <v>45786</v>
      </c>
      <c r="B141" s="31">
        <v>79.400000000000006</v>
      </c>
      <c r="C141" s="34">
        <v>0.37930000000000003</v>
      </c>
      <c r="D141" s="33">
        <v>5.1989999999999998</v>
      </c>
      <c r="E141" s="32">
        <v>7.17</v>
      </c>
      <c r="F141" s="48">
        <v>11.622999999999999</v>
      </c>
      <c r="G141" s="29"/>
      <c r="H141" s="29"/>
      <c r="I141" s="102">
        <v>45786</v>
      </c>
      <c r="J141" s="103">
        <v>79.400000000000006</v>
      </c>
      <c r="K141" s="104">
        <v>0.37930000000000003</v>
      </c>
      <c r="L141" s="105">
        <v>5.1989999999999998</v>
      </c>
      <c r="M141" s="106">
        <v>7.17</v>
      </c>
      <c r="N141" s="107">
        <v>11.622999999999999</v>
      </c>
    </row>
    <row r="142" spans="1:28" s="65" customFormat="1" ht="12.75" customHeight="1" x14ac:dyDescent="0.2">
      <c r="A142" s="30">
        <v>45787</v>
      </c>
      <c r="B142" s="31">
        <v>13.3</v>
      </c>
      <c r="C142" s="34">
        <v>0.14940000000000001</v>
      </c>
      <c r="D142" s="33">
        <v>5.4210000000000003</v>
      </c>
      <c r="E142" s="32">
        <v>0.73</v>
      </c>
      <c r="F142" s="48">
        <v>5.415</v>
      </c>
      <c r="G142" s="29"/>
      <c r="H142" s="29"/>
      <c r="I142" s="102">
        <v>45787</v>
      </c>
      <c r="J142" s="103">
        <v>13.3</v>
      </c>
      <c r="K142" s="104">
        <v>0.14940000000000001</v>
      </c>
      <c r="L142" s="105">
        <v>5.4210000000000003</v>
      </c>
      <c r="M142" s="106" t="s">
        <v>56</v>
      </c>
      <c r="N142" s="107">
        <v>5.415</v>
      </c>
    </row>
    <row r="143" spans="1:28" s="65" customFormat="1" ht="12.75" customHeight="1" x14ac:dyDescent="0.2">
      <c r="A143" s="30">
        <v>45788</v>
      </c>
      <c r="B143" s="31">
        <v>14</v>
      </c>
      <c r="C143" s="34">
        <v>0.2016</v>
      </c>
      <c r="D143" s="33">
        <v>6.9050000000000002</v>
      </c>
      <c r="E143" s="32">
        <v>0.69</v>
      </c>
      <c r="F143" s="48">
        <v>6.7060000000000004</v>
      </c>
      <c r="G143" s="29"/>
      <c r="H143" s="29"/>
      <c r="I143" s="102">
        <v>45788</v>
      </c>
      <c r="J143" s="103">
        <v>14</v>
      </c>
      <c r="K143" s="104">
        <v>0.2016</v>
      </c>
      <c r="L143" s="105">
        <v>6.9050000000000002</v>
      </c>
      <c r="M143" s="106" t="s">
        <v>56</v>
      </c>
      <c r="N143" s="107">
        <v>6.7060000000000004</v>
      </c>
    </row>
    <row r="144" spans="1:28" s="65" customFormat="1" ht="12.75" customHeight="1" x14ac:dyDescent="0.2">
      <c r="A144" s="30">
        <v>45789</v>
      </c>
      <c r="B144" s="31">
        <v>20.100000000000001</v>
      </c>
      <c r="C144" s="34">
        <v>0.27750000000000002</v>
      </c>
      <c r="D144" s="33">
        <v>6.1909999999999998</v>
      </c>
      <c r="E144" s="32">
        <v>2.71</v>
      </c>
      <c r="F144" s="48">
        <v>9.6760000000000002</v>
      </c>
      <c r="G144" s="29"/>
      <c r="H144" s="29"/>
      <c r="I144" s="102">
        <v>45789</v>
      </c>
      <c r="J144" s="103">
        <v>20.100000000000001</v>
      </c>
      <c r="K144" s="104">
        <v>0.27750000000000002</v>
      </c>
      <c r="L144" s="105">
        <v>6.1909999999999998</v>
      </c>
      <c r="M144" s="106">
        <v>2.71</v>
      </c>
      <c r="N144" s="107">
        <v>9.6760000000000002</v>
      </c>
    </row>
    <row r="145" spans="1:14" s="65" customFormat="1" ht="12.75" customHeight="1" x14ac:dyDescent="0.2">
      <c r="A145" s="30">
        <v>45790</v>
      </c>
      <c r="B145" s="31">
        <v>54.1</v>
      </c>
      <c r="C145" s="34">
        <v>0.37559999999999999</v>
      </c>
      <c r="D145" s="33">
        <v>10.276999999999999</v>
      </c>
      <c r="E145" s="32">
        <v>5.19</v>
      </c>
      <c r="F145" s="48">
        <v>16.895</v>
      </c>
      <c r="G145" s="29"/>
      <c r="H145" s="29"/>
      <c r="I145" s="102">
        <v>45790</v>
      </c>
      <c r="J145" s="103">
        <v>54.1</v>
      </c>
      <c r="K145" s="104">
        <v>0.37559999999999999</v>
      </c>
      <c r="L145" s="105">
        <v>10.276999999999999</v>
      </c>
      <c r="M145" s="106">
        <v>5.19</v>
      </c>
      <c r="N145" s="107">
        <v>16.895</v>
      </c>
    </row>
    <row r="146" spans="1:14" s="65" customFormat="1" ht="12.75" customHeight="1" x14ac:dyDescent="0.2">
      <c r="A146" s="30">
        <v>45791</v>
      </c>
      <c r="B146" s="31">
        <v>53.8</v>
      </c>
      <c r="C146" s="34">
        <v>0.36780000000000002</v>
      </c>
      <c r="D146" s="33">
        <v>9.1989999999999998</v>
      </c>
      <c r="E146" s="32">
        <v>11.92</v>
      </c>
      <c r="F146" s="48">
        <v>9.0069999999999997</v>
      </c>
      <c r="G146" s="29"/>
      <c r="H146" s="29"/>
      <c r="I146" s="102">
        <v>45791</v>
      </c>
      <c r="J146" s="103">
        <v>53.8</v>
      </c>
      <c r="K146" s="104">
        <v>0.36780000000000002</v>
      </c>
      <c r="L146" s="105">
        <v>9.1989999999999998</v>
      </c>
      <c r="M146" s="106">
        <v>11.92</v>
      </c>
      <c r="N146" s="107">
        <v>9.0069999999999997</v>
      </c>
    </row>
    <row r="147" spans="1:14" s="65" customFormat="1" ht="12.75" customHeight="1" x14ac:dyDescent="0.2">
      <c r="A147" s="30">
        <v>45792</v>
      </c>
      <c r="B147" s="31">
        <v>45.4</v>
      </c>
      <c r="C147" s="34">
        <v>0.20569999999999999</v>
      </c>
      <c r="D147" s="33">
        <v>2.3580000000000001</v>
      </c>
      <c r="E147" s="32">
        <v>3.58</v>
      </c>
      <c r="F147" s="48">
        <v>6.7690000000000001</v>
      </c>
      <c r="G147" s="29"/>
      <c r="H147" s="29"/>
      <c r="I147" s="102">
        <v>45792</v>
      </c>
      <c r="J147" s="103">
        <v>45.4</v>
      </c>
      <c r="K147" s="104">
        <v>0.20569999999999999</v>
      </c>
      <c r="L147" s="105">
        <v>2.3580000000000001</v>
      </c>
      <c r="M147" s="106">
        <v>3.58</v>
      </c>
      <c r="N147" s="107">
        <v>6.7690000000000001</v>
      </c>
    </row>
    <row r="148" spans="1:14" s="65" customFormat="1" ht="12.75" customHeight="1" x14ac:dyDescent="0.2">
      <c r="A148" s="30">
        <v>45793</v>
      </c>
      <c r="B148" s="31">
        <v>37.4</v>
      </c>
      <c r="C148" s="34">
        <v>0.21010000000000001</v>
      </c>
      <c r="D148" s="33">
        <v>3.5289999999999999</v>
      </c>
      <c r="E148" s="32">
        <v>4.12</v>
      </c>
      <c r="F148" s="48">
        <v>10.003</v>
      </c>
      <c r="G148" s="29"/>
      <c r="H148" s="29"/>
      <c r="I148" s="102">
        <v>45793</v>
      </c>
      <c r="J148" s="103">
        <v>37.4</v>
      </c>
      <c r="K148" s="104">
        <v>0.21010000000000001</v>
      </c>
      <c r="L148" s="105">
        <v>3.5289999999999999</v>
      </c>
      <c r="M148" s="106">
        <v>4.12</v>
      </c>
      <c r="N148" s="107">
        <v>10.003</v>
      </c>
    </row>
    <row r="149" spans="1:14" s="65" customFormat="1" ht="12.75" customHeight="1" x14ac:dyDescent="0.2">
      <c r="A149" s="30">
        <v>45794</v>
      </c>
      <c r="B149" s="31">
        <v>17.7</v>
      </c>
      <c r="C149" s="34">
        <v>2.86E-2</v>
      </c>
      <c r="D149" s="33">
        <v>1.1399999999999999</v>
      </c>
      <c r="E149" s="32">
        <v>0.81</v>
      </c>
      <c r="F149" s="48">
        <v>0.72599999999999998</v>
      </c>
      <c r="G149" s="29"/>
      <c r="H149" s="29"/>
      <c r="I149" s="102">
        <v>45794</v>
      </c>
      <c r="J149" s="103">
        <v>17.7</v>
      </c>
      <c r="K149" s="104">
        <v>2.86E-2</v>
      </c>
      <c r="L149" s="105">
        <v>1.1399999999999999</v>
      </c>
      <c r="M149" s="106">
        <v>0.81</v>
      </c>
      <c r="N149" s="107">
        <v>0.72599999999999998</v>
      </c>
    </row>
    <row r="150" spans="1:14" s="65" customFormat="1" ht="12.75" customHeight="1" x14ac:dyDescent="0.2">
      <c r="A150" s="30">
        <v>45795</v>
      </c>
      <c r="B150" s="31">
        <v>17.899999999999999</v>
      </c>
      <c r="C150" s="34">
        <v>5.74E-2</v>
      </c>
      <c r="D150" s="33">
        <v>1.226</v>
      </c>
      <c r="E150" s="32">
        <v>0.97</v>
      </c>
      <c r="F150" s="48">
        <v>2.843</v>
      </c>
      <c r="G150" s="29"/>
      <c r="H150" s="29"/>
      <c r="I150" s="102">
        <v>45795</v>
      </c>
      <c r="J150" s="103">
        <v>17.899999999999999</v>
      </c>
      <c r="K150" s="104">
        <v>5.74E-2</v>
      </c>
      <c r="L150" s="105">
        <v>1.226</v>
      </c>
      <c r="M150" s="106">
        <v>0.97</v>
      </c>
      <c r="N150" s="107">
        <v>2.843</v>
      </c>
    </row>
    <row r="151" spans="1:14" s="65" customFormat="1" ht="12.75" customHeight="1" x14ac:dyDescent="0.2">
      <c r="A151" s="30">
        <v>45796</v>
      </c>
      <c r="B151" s="31">
        <v>36.5</v>
      </c>
      <c r="C151" s="34">
        <v>0.30559999999999998</v>
      </c>
      <c r="D151" s="33">
        <v>14.086</v>
      </c>
      <c r="E151" s="32">
        <v>2.54</v>
      </c>
      <c r="F151" s="48">
        <v>10.042</v>
      </c>
      <c r="G151" s="29"/>
      <c r="H151" s="29"/>
      <c r="I151" s="102">
        <v>45796</v>
      </c>
      <c r="J151" s="103">
        <v>36.5</v>
      </c>
      <c r="K151" s="104">
        <v>0.30559999999999998</v>
      </c>
      <c r="L151" s="105">
        <v>14.086</v>
      </c>
      <c r="M151" s="106">
        <v>2.54</v>
      </c>
      <c r="N151" s="107">
        <v>10.042</v>
      </c>
    </row>
    <row r="152" spans="1:14" s="65" customFormat="1" ht="12.75" customHeight="1" x14ac:dyDescent="0.2">
      <c r="A152" s="30">
        <v>45797</v>
      </c>
      <c r="B152" s="31">
        <v>20.2</v>
      </c>
      <c r="C152" s="34">
        <v>0.33150000000000002</v>
      </c>
      <c r="D152" s="33">
        <v>8.9890000000000008</v>
      </c>
      <c r="E152" s="32">
        <v>1.43</v>
      </c>
      <c r="F152" s="48">
        <v>9.3469999999999995</v>
      </c>
      <c r="G152" s="29"/>
      <c r="H152" s="29"/>
      <c r="I152" s="102">
        <v>45797</v>
      </c>
      <c r="J152" s="103">
        <v>20.2</v>
      </c>
      <c r="K152" s="104">
        <v>0.33150000000000002</v>
      </c>
      <c r="L152" s="105">
        <v>8.9890000000000008</v>
      </c>
      <c r="M152" s="106">
        <v>1.43</v>
      </c>
      <c r="N152" s="107">
        <v>9.3469999999999995</v>
      </c>
    </row>
    <row r="153" spans="1:14" s="65" customFormat="1" ht="12.75" customHeight="1" x14ac:dyDescent="0.2">
      <c r="A153" s="30">
        <v>45798</v>
      </c>
      <c r="B153" s="31">
        <v>23.1</v>
      </c>
      <c r="C153" s="34">
        <v>0.14180000000000001</v>
      </c>
      <c r="D153" s="33">
        <v>2.819</v>
      </c>
      <c r="E153" s="32">
        <v>2.15</v>
      </c>
      <c r="F153" s="48">
        <v>4.5880000000000001</v>
      </c>
      <c r="G153" s="29"/>
      <c r="H153" s="29"/>
      <c r="I153" s="102">
        <v>45798</v>
      </c>
      <c r="J153" s="103">
        <v>23.1</v>
      </c>
      <c r="K153" s="104">
        <v>0.14180000000000001</v>
      </c>
      <c r="L153" s="105">
        <v>2.819</v>
      </c>
      <c r="M153" s="106">
        <v>2.15</v>
      </c>
      <c r="N153" s="107">
        <v>4.5880000000000001</v>
      </c>
    </row>
    <row r="154" spans="1:14" s="65" customFormat="1" ht="12.75" customHeight="1" x14ac:dyDescent="0.2">
      <c r="A154" s="30">
        <v>45799</v>
      </c>
      <c r="B154" s="31">
        <v>28</v>
      </c>
      <c r="C154" s="34">
        <v>3.7100000000000001E-2</v>
      </c>
      <c r="D154" s="33">
        <v>0.314</v>
      </c>
      <c r="E154" s="32">
        <v>1.4</v>
      </c>
      <c r="F154" s="48">
        <v>1.246</v>
      </c>
      <c r="G154" s="29"/>
      <c r="H154" s="29"/>
      <c r="I154" s="102">
        <v>45799</v>
      </c>
      <c r="J154" s="103">
        <v>28</v>
      </c>
      <c r="K154" s="104">
        <v>3.7100000000000001E-2</v>
      </c>
      <c r="L154" s="105">
        <v>0.314</v>
      </c>
      <c r="M154" s="106">
        <v>1.4</v>
      </c>
      <c r="N154" s="107">
        <v>1.246</v>
      </c>
    </row>
    <row r="155" spans="1:14" s="65" customFormat="1" ht="12.75" customHeight="1" x14ac:dyDescent="0.2">
      <c r="A155" s="30">
        <v>45800</v>
      </c>
      <c r="B155" s="31">
        <v>14.4</v>
      </c>
      <c r="C155" s="34">
        <v>0.16650000000000001</v>
      </c>
      <c r="D155" s="33">
        <v>4.9740000000000002</v>
      </c>
      <c r="E155" s="32">
        <v>1</v>
      </c>
      <c r="F155" s="48">
        <v>4.9210000000000003</v>
      </c>
      <c r="G155" s="29"/>
      <c r="H155" s="29"/>
      <c r="I155" s="102">
        <v>45800</v>
      </c>
      <c r="J155" s="103">
        <v>14.4</v>
      </c>
      <c r="K155" s="104">
        <v>0.16650000000000001</v>
      </c>
      <c r="L155" s="105">
        <v>4.9740000000000002</v>
      </c>
      <c r="M155" s="106">
        <v>1</v>
      </c>
      <c r="N155" s="107">
        <v>4.9210000000000003</v>
      </c>
    </row>
    <row r="156" spans="1:14" s="65" customFormat="1" ht="12.75" customHeight="1" x14ac:dyDescent="0.2">
      <c r="A156" s="30">
        <v>45801</v>
      </c>
      <c r="B156" s="31">
        <v>12.9</v>
      </c>
      <c r="C156" s="34">
        <v>9.0899999999999995E-2</v>
      </c>
      <c r="D156" s="33">
        <v>3.7480000000000002</v>
      </c>
      <c r="E156" s="32">
        <v>0.93</v>
      </c>
      <c r="F156" s="48">
        <v>3.226</v>
      </c>
      <c r="G156" s="29"/>
      <c r="H156" s="29"/>
      <c r="I156" s="102">
        <v>45801</v>
      </c>
      <c r="J156" s="103">
        <v>12.9</v>
      </c>
      <c r="K156" s="104">
        <v>9.0899999999999995E-2</v>
      </c>
      <c r="L156" s="105">
        <v>3.7480000000000002</v>
      </c>
      <c r="M156" s="106">
        <v>0.93</v>
      </c>
      <c r="N156" s="107">
        <v>3.226</v>
      </c>
    </row>
    <row r="157" spans="1:14" s="65" customFormat="1" ht="12.75" customHeight="1" x14ac:dyDescent="0.2">
      <c r="A157" s="30">
        <v>45802</v>
      </c>
      <c r="B157" s="31">
        <v>6.7</v>
      </c>
      <c r="C157" s="34">
        <v>3.0000000000000001E-3</v>
      </c>
      <c r="D157" s="33">
        <v>3.6999999999999998E-2</v>
      </c>
      <c r="E157" s="32">
        <v>0.12</v>
      </c>
      <c r="F157" s="48">
        <v>0.126</v>
      </c>
      <c r="G157" s="29"/>
      <c r="H157" s="29"/>
      <c r="I157" s="102">
        <v>45802</v>
      </c>
      <c r="J157" s="103">
        <v>6.7</v>
      </c>
      <c r="K157" s="104">
        <v>3.0000000000000001E-3</v>
      </c>
      <c r="L157" s="105" t="s">
        <v>52</v>
      </c>
      <c r="M157" s="106" t="s">
        <v>53</v>
      </c>
      <c r="N157" s="107">
        <v>0.126</v>
      </c>
    </row>
    <row r="158" spans="1:14" s="65" customFormat="1" ht="12.75" customHeight="1" x14ac:dyDescent="0.2">
      <c r="A158" s="30">
        <v>45803</v>
      </c>
      <c r="B158" s="31">
        <v>14.9</v>
      </c>
      <c r="C158" s="34">
        <v>1.23E-2</v>
      </c>
      <c r="D158" s="33">
        <v>0.128</v>
      </c>
      <c r="E158" s="32">
        <v>0.88</v>
      </c>
      <c r="F158" s="48">
        <v>0.38500000000000001</v>
      </c>
      <c r="G158" s="29"/>
      <c r="H158" s="29"/>
      <c r="I158" s="102">
        <v>45803</v>
      </c>
      <c r="J158" s="103">
        <v>14.9</v>
      </c>
      <c r="K158" s="104">
        <v>1.23E-2</v>
      </c>
      <c r="L158" s="105">
        <v>0.128</v>
      </c>
      <c r="M158" s="106">
        <v>0.88</v>
      </c>
      <c r="N158" s="107">
        <v>0.38500000000000001</v>
      </c>
    </row>
    <row r="159" spans="1:14" s="65" customFormat="1" ht="12.75" customHeight="1" x14ac:dyDescent="0.2">
      <c r="A159" s="30">
        <v>45804</v>
      </c>
      <c r="B159" s="31">
        <v>27.6</v>
      </c>
      <c r="C159" s="34">
        <v>4.5600000000000002E-2</v>
      </c>
      <c r="D159" s="33">
        <v>0.36699999999999999</v>
      </c>
      <c r="E159" s="32">
        <v>1.87</v>
      </c>
      <c r="F159" s="48">
        <v>1.3879999999999999</v>
      </c>
      <c r="G159" s="29"/>
      <c r="H159" s="29"/>
      <c r="I159" s="102">
        <v>45804</v>
      </c>
      <c r="J159" s="103">
        <v>27.6</v>
      </c>
      <c r="K159" s="104">
        <v>4.5600000000000002E-2</v>
      </c>
      <c r="L159" s="105">
        <v>0.36699999999999999</v>
      </c>
      <c r="M159" s="106">
        <v>1.87</v>
      </c>
      <c r="N159" s="107">
        <v>1.3879999999999999</v>
      </c>
    </row>
    <row r="160" spans="1:14" s="65" customFormat="1" ht="12.75" customHeight="1" x14ac:dyDescent="0.2">
      <c r="A160" s="30">
        <v>45805</v>
      </c>
      <c r="B160" s="31">
        <v>9.1</v>
      </c>
      <c r="C160" s="34">
        <v>6.4999999999999997E-3</v>
      </c>
      <c r="D160" s="33">
        <v>8.1000000000000003E-2</v>
      </c>
      <c r="E160" s="32">
        <v>0.47</v>
      </c>
      <c r="F160" s="48">
        <v>0.26600000000000001</v>
      </c>
      <c r="G160" s="29"/>
      <c r="H160" s="29"/>
      <c r="I160" s="102">
        <v>45805</v>
      </c>
      <c r="J160" s="103">
        <v>9.1</v>
      </c>
      <c r="K160" s="104">
        <v>6.4999999999999997E-3</v>
      </c>
      <c r="L160" s="105">
        <v>8.1000000000000003E-2</v>
      </c>
      <c r="M160" s="106" t="s">
        <v>56</v>
      </c>
      <c r="N160" s="107">
        <v>0.26600000000000001</v>
      </c>
    </row>
    <row r="161" spans="1:14" s="65" customFormat="1" ht="12.75" customHeight="1" x14ac:dyDescent="0.2">
      <c r="A161" s="30">
        <v>45806</v>
      </c>
      <c r="B161" s="31">
        <v>10.6</v>
      </c>
      <c r="C161" s="34">
        <v>1.23E-2</v>
      </c>
      <c r="D161" s="33">
        <v>0.32100000000000001</v>
      </c>
      <c r="E161" s="32">
        <v>0.54</v>
      </c>
      <c r="F161" s="48">
        <v>0.70099999999999996</v>
      </c>
      <c r="G161" s="29"/>
      <c r="H161" s="29"/>
      <c r="I161" s="102">
        <v>45806</v>
      </c>
      <c r="J161" s="103">
        <v>10.6</v>
      </c>
      <c r="K161" s="104">
        <v>1.23E-2</v>
      </c>
      <c r="L161" s="105">
        <v>0.32100000000000001</v>
      </c>
      <c r="M161" s="106" t="s">
        <v>56</v>
      </c>
      <c r="N161" s="107">
        <v>0.70099999999999996</v>
      </c>
    </row>
    <row r="162" spans="1:14" s="65" customFormat="1" ht="12.75" customHeight="1" x14ac:dyDescent="0.2">
      <c r="A162" s="30">
        <v>45807</v>
      </c>
      <c r="B162" s="31">
        <v>9.6</v>
      </c>
      <c r="C162" s="34">
        <v>0.06</v>
      </c>
      <c r="D162" s="33">
        <v>2.081</v>
      </c>
      <c r="E162" s="32">
        <v>0.8</v>
      </c>
      <c r="F162" s="48">
        <v>3.3119999999999998</v>
      </c>
      <c r="G162" s="29"/>
      <c r="H162" s="29"/>
      <c r="I162" s="102">
        <v>45807</v>
      </c>
      <c r="J162" s="103">
        <v>9.6</v>
      </c>
      <c r="K162" s="104">
        <v>0.06</v>
      </c>
      <c r="L162" s="105">
        <v>2.081</v>
      </c>
      <c r="M162" s="106">
        <v>0.8</v>
      </c>
      <c r="N162" s="107">
        <v>3.3119999999999998</v>
      </c>
    </row>
    <row r="163" spans="1:14" s="65" customFormat="1" ht="12.75" customHeight="1" x14ac:dyDescent="0.2">
      <c r="A163" s="30">
        <v>45808</v>
      </c>
      <c r="B163" s="31">
        <v>18.100000000000001</v>
      </c>
      <c r="C163" s="34">
        <v>0.15679999999999999</v>
      </c>
      <c r="D163" s="33">
        <v>5.0149999999999997</v>
      </c>
      <c r="E163" s="32">
        <v>1.21</v>
      </c>
      <c r="F163" s="48">
        <v>15.738</v>
      </c>
      <c r="G163" s="29"/>
      <c r="H163" s="29"/>
      <c r="I163" s="102">
        <v>45808</v>
      </c>
      <c r="J163" s="103">
        <v>18.100000000000001</v>
      </c>
      <c r="K163" s="104">
        <v>0.15679999999999999</v>
      </c>
      <c r="L163" s="105">
        <v>5.0149999999999997</v>
      </c>
      <c r="M163" s="106">
        <v>1.21</v>
      </c>
      <c r="N163" s="107">
        <v>15.738</v>
      </c>
    </row>
    <row r="164" spans="1:14" s="65" customFormat="1" ht="12.75" customHeight="1" x14ac:dyDescent="0.2">
      <c r="A164" s="30">
        <v>45809</v>
      </c>
      <c r="B164" s="31">
        <v>11.2</v>
      </c>
      <c r="C164" s="34">
        <v>8.3000000000000001E-3</v>
      </c>
      <c r="D164" s="33">
        <v>0.14499999999999999</v>
      </c>
      <c r="E164" s="32">
        <v>0.87</v>
      </c>
      <c r="F164" s="48">
        <v>0.59899999999999998</v>
      </c>
      <c r="G164" s="29"/>
      <c r="H164" s="29"/>
      <c r="I164" s="102">
        <v>45809</v>
      </c>
      <c r="J164" s="103">
        <v>11.2</v>
      </c>
      <c r="K164" s="104">
        <v>8.3000000000000001E-3</v>
      </c>
      <c r="L164" s="105">
        <v>0.14499999999999999</v>
      </c>
      <c r="M164" s="106">
        <v>0.87</v>
      </c>
      <c r="N164" s="107">
        <v>0.59899999999999998</v>
      </c>
    </row>
    <row r="165" spans="1:14" s="65" customFormat="1" ht="12.75" customHeight="1" x14ac:dyDescent="0.2">
      <c r="A165" s="30"/>
      <c r="B165" s="31"/>
      <c r="C165" s="34"/>
      <c r="D165" s="33"/>
      <c r="E165" s="32"/>
      <c r="F165" s="48"/>
      <c r="G165" s="29"/>
      <c r="H165" s="29"/>
      <c r="I165" s="102"/>
      <c r="J165" s="103"/>
      <c r="K165" s="104"/>
      <c r="L165" s="105"/>
      <c r="M165" s="106"/>
      <c r="N165" s="107"/>
    </row>
    <row r="166" spans="1:14" s="65" customFormat="1" ht="12.75" customHeight="1" x14ac:dyDescent="0.2">
      <c r="A166" s="30"/>
      <c r="B166" s="31"/>
      <c r="C166" s="34"/>
      <c r="D166" s="33"/>
      <c r="E166" s="32"/>
      <c r="F166" s="48"/>
      <c r="G166" s="29"/>
      <c r="H166" s="29"/>
      <c r="I166" s="102"/>
      <c r="J166" s="103"/>
      <c r="K166" s="104"/>
      <c r="L166" s="105"/>
      <c r="M166" s="106"/>
      <c r="N166" s="107"/>
    </row>
    <row r="167" spans="1:14" s="65" customFormat="1" ht="12.75" customHeight="1" x14ac:dyDescent="0.2">
      <c r="A167" s="30"/>
      <c r="B167" s="31"/>
      <c r="C167" s="34"/>
      <c r="D167" s="33"/>
      <c r="E167" s="32"/>
      <c r="F167" s="48"/>
      <c r="G167" s="29"/>
      <c r="H167" s="29"/>
      <c r="I167" s="102"/>
      <c r="J167" s="103"/>
      <c r="K167" s="104"/>
      <c r="L167" s="105"/>
      <c r="M167" s="106"/>
      <c r="N167" s="107"/>
    </row>
    <row r="168" spans="1:14" s="65" customFormat="1" ht="12.75" customHeight="1" x14ac:dyDescent="0.2">
      <c r="A168" s="30"/>
      <c r="B168" s="31"/>
      <c r="C168" s="34"/>
      <c r="D168" s="33"/>
      <c r="E168" s="32"/>
      <c r="F168" s="48"/>
      <c r="G168" s="29"/>
      <c r="H168" s="29"/>
      <c r="I168" s="102"/>
      <c r="J168" s="103"/>
      <c r="K168" s="104"/>
      <c r="L168" s="105"/>
      <c r="M168" s="106"/>
      <c r="N168" s="107"/>
    </row>
    <row r="169" spans="1:14" s="65" customFormat="1" ht="12.75" customHeight="1" x14ac:dyDescent="0.2">
      <c r="A169" s="30"/>
      <c r="B169" s="31"/>
      <c r="C169" s="34"/>
      <c r="D169" s="33"/>
      <c r="E169" s="32"/>
      <c r="F169" s="48"/>
      <c r="G169" s="29"/>
      <c r="H169" s="29"/>
      <c r="I169" s="102"/>
      <c r="J169" s="103"/>
      <c r="K169" s="104"/>
      <c r="L169" s="105"/>
      <c r="M169" s="106"/>
      <c r="N169" s="107"/>
    </row>
    <row r="170" spans="1:14" s="65" customFormat="1" ht="12.75" customHeight="1" x14ac:dyDescent="0.2">
      <c r="A170" s="30"/>
      <c r="B170" s="31"/>
      <c r="C170" s="34"/>
      <c r="D170" s="33"/>
      <c r="E170" s="32"/>
      <c r="F170" s="48"/>
      <c r="G170" s="29"/>
      <c r="H170" s="29"/>
      <c r="I170" s="102"/>
      <c r="J170" s="103"/>
      <c r="K170" s="104"/>
      <c r="L170" s="105"/>
      <c r="M170" s="106"/>
      <c r="N170" s="107"/>
    </row>
    <row r="171" spans="1:14" s="65" customFormat="1" ht="12.75" customHeight="1" x14ac:dyDescent="0.2">
      <c r="A171" s="30"/>
      <c r="B171" s="31"/>
      <c r="C171" s="34"/>
      <c r="D171" s="33"/>
      <c r="E171" s="32"/>
      <c r="F171" s="48"/>
      <c r="G171" s="29"/>
      <c r="H171" s="29"/>
      <c r="I171" s="102"/>
      <c r="J171" s="103"/>
      <c r="K171" s="104"/>
      <c r="L171" s="105"/>
      <c r="M171" s="106"/>
      <c r="N171" s="107"/>
    </row>
    <row r="172" spans="1:14" s="65" customFormat="1" ht="12.75" customHeight="1" x14ac:dyDescent="0.2">
      <c r="A172" s="30"/>
      <c r="B172" s="31"/>
      <c r="C172" s="34"/>
      <c r="D172" s="33"/>
      <c r="E172" s="32"/>
      <c r="F172" s="48"/>
      <c r="G172" s="29"/>
      <c r="H172" s="29"/>
      <c r="I172" s="102"/>
      <c r="J172" s="103"/>
      <c r="K172" s="104"/>
      <c r="L172" s="105"/>
      <c r="M172" s="106"/>
      <c r="N172" s="107"/>
    </row>
    <row r="173" spans="1:14" s="65" customFormat="1" ht="12.75" customHeight="1" x14ac:dyDescent="0.2">
      <c r="A173" s="30"/>
      <c r="B173" s="31"/>
      <c r="C173" s="34"/>
      <c r="D173" s="33"/>
      <c r="E173" s="32"/>
      <c r="F173" s="48"/>
      <c r="G173" s="29"/>
      <c r="H173" s="29"/>
      <c r="I173" s="102"/>
      <c r="J173" s="103"/>
      <c r="K173" s="104"/>
      <c r="L173" s="105"/>
      <c r="M173" s="106"/>
      <c r="N173" s="107"/>
    </row>
    <row r="174" spans="1:14" s="65" customFormat="1" ht="12.75" customHeight="1" x14ac:dyDescent="0.2">
      <c r="A174" s="30"/>
      <c r="B174" s="31"/>
      <c r="C174" s="34"/>
      <c r="D174" s="33"/>
      <c r="E174" s="32"/>
      <c r="F174" s="48"/>
      <c r="G174" s="29"/>
      <c r="H174" s="29"/>
      <c r="I174" s="102"/>
      <c r="J174" s="103"/>
      <c r="K174" s="104"/>
      <c r="L174" s="105"/>
      <c r="M174" s="106"/>
      <c r="N174" s="107"/>
    </row>
    <row r="175" spans="1:14" s="65" customFormat="1" ht="12.75" customHeight="1" x14ac:dyDescent="0.2">
      <c r="A175" s="30"/>
      <c r="B175" s="31"/>
      <c r="C175" s="34"/>
      <c r="D175" s="33"/>
      <c r="E175" s="32"/>
      <c r="F175" s="48"/>
      <c r="G175" s="29"/>
      <c r="H175" s="29"/>
      <c r="I175" s="102"/>
      <c r="J175" s="103"/>
      <c r="K175" s="104"/>
      <c r="L175" s="105"/>
      <c r="M175" s="106"/>
      <c r="N175" s="107"/>
    </row>
    <row r="176" spans="1:14" s="65" customFormat="1" ht="12.75" customHeight="1" x14ac:dyDescent="0.2">
      <c r="A176" s="30"/>
      <c r="B176" s="31"/>
      <c r="C176" s="34"/>
      <c r="D176" s="33"/>
      <c r="E176" s="32"/>
      <c r="F176" s="48"/>
      <c r="G176" s="29"/>
      <c r="H176" s="29"/>
      <c r="I176" s="102"/>
      <c r="J176" s="103"/>
      <c r="K176" s="104"/>
      <c r="L176" s="105"/>
      <c r="M176" s="106"/>
      <c r="N176" s="107"/>
    </row>
    <row r="177" spans="1:17" s="65" customFormat="1" ht="12.75" customHeight="1" x14ac:dyDescent="0.2">
      <c r="A177" s="30"/>
      <c r="B177" s="31"/>
      <c r="C177" s="34"/>
      <c r="D177" s="33"/>
      <c r="E177" s="32"/>
      <c r="F177" s="48"/>
      <c r="G177" s="29"/>
      <c r="H177" s="29"/>
      <c r="I177" s="102"/>
      <c r="J177" s="103"/>
      <c r="K177" s="104"/>
      <c r="L177" s="105"/>
      <c r="M177" s="106"/>
      <c r="N177" s="107"/>
    </row>
    <row r="178" spans="1:17" s="65" customFormat="1" ht="12.75" customHeight="1" x14ac:dyDescent="0.2">
      <c r="A178" s="30"/>
      <c r="B178" s="31"/>
      <c r="C178" s="34"/>
      <c r="D178" s="33"/>
      <c r="E178" s="32"/>
      <c r="F178" s="48"/>
      <c r="G178" s="29"/>
      <c r="H178" s="29"/>
      <c r="I178" s="102"/>
      <c r="J178" s="103"/>
      <c r="K178" s="104"/>
      <c r="L178" s="105"/>
      <c r="M178" s="106"/>
      <c r="N178" s="107"/>
    </row>
    <row r="179" spans="1:17" s="65" customFormat="1" ht="12.75" customHeight="1" x14ac:dyDescent="0.2">
      <c r="A179" s="30"/>
      <c r="B179" s="31"/>
      <c r="C179" s="34"/>
      <c r="D179" s="33"/>
      <c r="E179" s="32"/>
      <c r="F179" s="48"/>
      <c r="G179" s="29"/>
      <c r="H179" s="29"/>
      <c r="I179" s="102"/>
      <c r="J179" s="103"/>
      <c r="K179" s="104"/>
      <c r="L179" s="105"/>
      <c r="M179" s="106"/>
      <c r="N179" s="107"/>
    </row>
    <row r="180" spans="1:17" s="65" customFormat="1" ht="12.75" customHeight="1" x14ac:dyDescent="0.2">
      <c r="A180" s="30"/>
      <c r="B180" s="31"/>
      <c r="C180" s="34"/>
      <c r="D180" s="33"/>
      <c r="E180" s="32"/>
      <c r="F180" s="48"/>
      <c r="G180" s="29"/>
      <c r="H180" s="29"/>
      <c r="I180" s="102"/>
      <c r="J180" s="103"/>
      <c r="K180" s="104"/>
      <c r="L180" s="105"/>
      <c r="M180" s="106"/>
      <c r="N180" s="107"/>
    </row>
    <row r="181" spans="1:17" s="65" customFormat="1" ht="12.75" customHeight="1" x14ac:dyDescent="0.2">
      <c r="A181" s="30"/>
      <c r="B181" s="31"/>
      <c r="C181" s="34"/>
      <c r="D181" s="33"/>
      <c r="E181" s="32"/>
      <c r="F181" s="48"/>
      <c r="G181" s="29"/>
      <c r="H181" s="29"/>
      <c r="I181" s="102"/>
      <c r="J181" s="103"/>
      <c r="K181" s="104"/>
      <c r="L181" s="105"/>
      <c r="M181" s="106"/>
      <c r="N181" s="107"/>
    </row>
    <row r="182" spans="1:17" s="65" customFormat="1" ht="12.75" customHeight="1" x14ac:dyDescent="0.2">
      <c r="A182" s="30"/>
      <c r="B182" s="31"/>
      <c r="C182" s="34"/>
      <c r="D182" s="33"/>
      <c r="E182" s="32"/>
      <c r="F182" s="48"/>
      <c r="G182" s="29"/>
      <c r="H182" s="29"/>
      <c r="I182" s="102"/>
      <c r="J182" s="103"/>
      <c r="K182" s="104"/>
      <c r="L182" s="105"/>
      <c r="M182" s="106"/>
      <c r="N182" s="107"/>
    </row>
    <row r="183" spans="1:17" s="65" customFormat="1" ht="12.75" customHeight="1" x14ac:dyDescent="0.2">
      <c r="A183" s="30"/>
      <c r="B183" s="31"/>
      <c r="C183" s="34"/>
      <c r="D183" s="33"/>
      <c r="E183" s="32"/>
      <c r="F183" s="48"/>
      <c r="G183" s="29"/>
      <c r="H183" s="29"/>
      <c r="I183" s="102"/>
      <c r="J183" s="103"/>
      <c r="K183" s="104"/>
      <c r="L183" s="105"/>
      <c r="M183" s="106"/>
      <c r="N183" s="107"/>
    </row>
    <row r="184" spans="1:17" s="65" customFormat="1" ht="12.75" customHeight="1" x14ac:dyDescent="0.2">
      <c r="A184" s="30"/>
      <c r="B184" s="31"/>
      <c r="C184" s="34"/>
      <c r="D184" s="33"/>
      <c r="E184" s="32"/>
      <c r="F184" s="48"/>
      <c r="G184" s="29"/>
      <c r="H184" s="29"/>
      <c r="I184" s="102"/>
      <c r="J184" s="103"/>
      <c r="K184" s="104"/>
      <c r="L184" s="105"/>
      <c r="M184" s="106"/>
      <c r="N184" s="107"/>
      <c r="Q184" s="130"/>
    </row>
    <row r="185" spans="1:17" s="65" customFormat="1" ht="12.75" customHeight="1" x14ac:dyDescent="0.2">
      <c r="A185" s="30"/>
      <c r="B185" s="31"/>
      <c r="C185" s="34"/>
      <c r="D185" s="33"/>
      <c r="E185" s="32"/>
      <c r="F185" s="48"/>
      <c r="G185" s="29"/>
      <c r="H185" s="29"/>
      <c r="I185" s="102"/>
      <c r="J185" s="103"/>
      <c r="K185" s="104"/>
      <c r="L185" s="105"/>
      <c r="M185" s="106"/>
      <c r="N185" s="107"/>
      <c r="Q185" s="130"/>
    </row>
    <row r="186" spans="1:17" s="65" customFormat="1" ht="12.75" customHeight="1" x14ac:dyDescent="0.2">
      <c r="A186" s="30"/>
      <c r="B186" s="31"/>
      <c r="C186" s="34"/>
      <c r="D186" s="33"/>
      <c r="E186" s="32"/>
      <c r="F186" s="48"/>
      <c r="G186" s="29"/>
      <c r="H186" s="29"/>
      <c r="I186" s="102"/>
      <c r="J186" s="103"/>
      <c r="K186" s="104"/>
      <c r="L186" s="105"/>
      <c r="M186" s="106"/>
      <c r="N186" s="107"/>
      <c r="Q186" s="130"/>
    </row>
    <row r="187" spans="1:17" s="65" customFormat="1" ht="12.75" customHeight="1" x14ac:dyDescent="0.2">
      <c r="A187" s="30"/>
      <c r="B187" s="31"/>
      <c r="C187" s="34"/>
      <c r="D187" s="33"/>
      <c r="E187" s="32"/>
      <c r="F187" s="48"/>
      <c r="G187" s="29"/>
      <c r="H187" s="29"/>
      <c r="I187" s="102"/>
      <c r="J187" s="103"/>
      <c r="K187" s="104"/>
      <c r="L187" s="105"/>
      <c r="M187" s="106"/>
      <c r="N187" s="107"/>
      <c r="Q187" s="130"/>
    </row>
    <row r="188" spans="1:17" s="65" customFormat="1" ht="12.75" customHeight="1" x14ac:dyDescent="0.2">
      <c r="A188" s="30"/>
      <c r="B188" s="31"/>
      <c r="C188" s="34"/>
      <c r="D188" s="33"/>
      <c r="E188" s="128"/>
      <c r="F188" s="129"/>
      <c r="G188" s="29"/>
      <c r="H188" s="29"/>
      <c r="I188" s="102"/>
      <c r="J188" s="103"/>
      <c r="K188" s="104"/>
      <c r="L188" s="105"/>
      <c r="M188" s="106"/>
      <c r="N188" s="107"/>
      <c r="Q188" s="130"/>
    </row>
    <row r="189" spans="1:17" s="65" customFormat="1" ht="12.75" customHeight="1" x14ac:dyDescent="0.2">
      <c r="A189" s="30"/>
      <c r="B189" s="31"/>
      <c r="C189" s="34"/>
      <c r="D189" s="33"/>
      <c r="E189" s="32"/>
      <c r="F189" s="48"/>
      <c r="G189" s="29"/>
      <c r="H189" s="29"/>
      <c r="I189" s="102"/>
      <c r="J189" s="103"/>
      <c r="K189" s="104"/>
      <c r="L189" s="105"/>
      <c r="M189" s="106"/>
      <c r="N189" s="107"/>
      <c r="Q189" s="130"/>
    </row>
    <row r="190" spans="1:17" s="65" customFormat="1" ht="12.75" customHeight="1" x14ac:dyDescent="0.2">
      <c r="A190" s="30"/>
      <c r="B190" s="31"/>
      <c r="C190" s="34"/>
      <c r="D190" s="33"/>
      <c r="E190" s="32"/>
      <c r="F190" s="48"/>
      <c r="G190" s="29"/>
      <c r="H190" s="29"/>
      <c r="I190" s="102"/>
      <c r="J190" s="103"/>
      <c r="K190" s="104"/>
      <c r="L190" s="105"/>
      <c r="M190" s="106"/>
      <c r="N190" s="107"/>
      <c r="Q190" s="130"/>
    </row>
    <row r="191" spans="1:17" s="65" customFormat="1" ht="12.75" customHeight="1" x14ac:dyDescent="0.2">
      <c r="A191" s="30"/>
      <c r="B191" s="31"/>
      <c r="C191" s="34"/>
      <c r="D191" s="33"/>
      <c r="E191" s="32"/>
      <c r="F191" s="48"/>
      <c r="G191" s="29"/>
      <c r="H191" s="29"/>
      <c r="I191" s="102"/>
      <c r="J191" s="103"/>
      <c r="K191" s="104"/>
      <c r="L191" s="105"/>
      <c r="M191" s="106"/>
      <c r="N191" s="107"/>
      <c r="Q191" s="130"/>
    </row>
    <row r="192" spans="1:17" s="65" customFormat="1" ht="12.75" customHeight="1" x14ac:dyDescent="0.2">
      <c r="A192" s="30"/>
      <c r="B192" s="31"/>
      <c r="C192" s="34"/>
      <c r="D192" s="33"/>
      <c r="E192" s="32"/>
      <c r="F192" s="48"/>
      <c r="G192" s="29"/>
      <c r="H192" s="29"/>
      <c r="I192" s="102"/>
      <c r="J192" s="103"/>
      <c r="K192" s="104"/>
      <c r="L192" s="105"/>
      <c r="M192" s="106"/>
      <c r="N192" s="107"/>
      <c r="Q192" s="130"/>
    </row>
    <row r="193" spans="1:14" s="65" customFormat="1" ht="12.75" customHeight="1" x14ac:dyDescent="0.2">
      <c r="A193" s="30"/>
      <c r="B193" s="125"/>
      <c r="C193" s="126"/>
      <c r="D193" s="127"/>
      <c r="E193" s="128"/>
      <c r="F193" s="129"/>
      <c r="G193" s="29"/>
      <c r="H193" s="29"/>
      <c r="I193" s="102"/>
      <c r="J193" s="103"/>
      <c r="K193" s="104"/>
      <c r="L193" s="105"/>
      <c r="M193" s="106"/>
      <c r="N193" s="107"/>
    </row>
    <row r="194" spans="1:14" s="65" customFormat="1" ht="12.75" customHeight="1" x14ac:dyDescent="0.2">
      <c r="A194" s="30"/>
      <c r="B194" s="125"/>
      <c r="C194" s="126"/>
      <c r="D194" s="127"/>
      <c r="E194" s="128"/>
      <c r="F194" s="129"/>
      <c r="G194" s="29"/>
      <c r="H194" s="29"/>
      <c r="I194" s="102"/>
      <c r="J194" s="103"/>
      <c r="K194" s="104"/>
      <c r="L194" s="105"/>
      <c r="M194" s="106"/>
      <c r="N194" s="107"/>
    </row>
    <row r="195" spans="1:14" s="65" customFormat="1" ht="12.75" customHeight="1" x14ac:dyDescent="0.2">
      <c r="A195" s="30"/>
      <c r="B195" s="31"/>
      <c r="C195" s="34"/>
      <c r="D195" s="33"/>
      <c r="E195" s="32"/>
      <c r="F195" s="48"/>
      <c r="G195" s="29"/>
      <c r="H195" s="29"/>
      <c r="I195" s="102"/>
      <c r="J195" s="103"/>
      <c r="K195" s="104"/>
      <c r="L195" s="105"/>
      <c r="M195" s="106"/>
      <c r="N195" s="107"/>
    </row>
    <row r="196" spans="1:14" s="65" customFormat="1" ht="12.75" customHeight="1" x14ac:dyDescent="0.2">
      <c r="A196" s="30"/>
      <c r="B196" s="31"/>
      <c r="C196" s="34"/>
      <c r="D196" s="33"/>
      <c r="E196" s="32"/>
      <c r="F196" s="48"/>
      <c r="G196" s="29"/>
      <c r="H196" s="29"/>
      <c r="I196" s="102"/>
      <c r="J196" s="103"/>
      <c r="K196" s="104"/>
      <c r="L196" s="105"/>
      <c r="M196" s="106"/>
      <c r="N196" s="107"/>
    </row>
    <row r="197" spans="1:14" s="65" customFormat="1" ht="12.75" customHeight="1" x14ac:dyDescent="0.2">
      <c r="A197" s="30"/>
      <c r="B197" s="31"/>
      <c r="C197" s="34"/>
      <c r="D197" s="33"/>
      <c r="E197" s="32"/>
      <c r="F197" s="48"/>
      <c r="G197" s="29"/>
      <c r="H197" s="29"/>
      <c r="I197" s="102"/>
      <c r="J197" s="103"/>
      <c r="K197" s="104"/>
      <c r="L197" s="105"/>
      <c r="M197" s="106"/>
      <c r="N197" s="107"/>
    </row>
    <row r="198" spans="1:14" s="65" customFormat="1" ht="12.75" customHeight="1" x14ac:dyDescent="0.2">
      <c r="A198" s="30"/>
      <c r="B198" s="31"/>
      <c r="C198" s="34"/>
      <c r="D198" s="33"/>
      <c r="E198" s="32"/>
      <c r="F198" s="48"/>
      <c r="G198" s="29"/>
      <c r="H198" s="29"/>
      <c r="I198" s="102"/>
      <c r="J198" s="103"/>
      <c r="K198" s="104"/>
      <c r="L198" s="105"/>
      <c r="M198" s="106"/>
      <c r="N198" s="107"/>
    </row>
    <row r="199" spans="1:14" s="65" customFormat="1" ht="12.75" customHeight="1" x14ac:dyDescent="0.2">
      <c r="A199" s="30"/>
      <c r="B199" s="31"/>
      <c r="C199" s="34"/>
      <c r="D199" s="33"/>
      <c r="E199" s="32"/>
      <c r="F199" s="48"/>
      <c r="G199" s="29"/>
      <c r="H199" s="29"/>
      <c r="I199" s="102"/>
      <c r="J199" s="103"/>
      <c r="K199" s="104"/>
      <c r="L199" s="105"/>
      <c r="M199" s="106"/>
      <c r="N199" s="107"/>
    </row>
    <row r="200" spans="1:14" s="65" customFormat="1" ht="12.75" customHeight="1" x14ac:dyDescent="0.2">
      <c r="A200" s="30"/>
      <c r="B200" s="31"/>
      <c r="C200" s="34"/>
      <c r="D200" s="33"/>
      <c r="E200" s="32"/>
      <c r="F200" s="48"/>
      <c r="G200" s="29"/>
      <c r="H200" s="29"/>
      <c r="I200" s="102"/>
      <c r="J200" s="103"/>
      <c r="K200" s="104"/>
      <c r="L200" s="105"/>
      <c r="M200" s="106"/>
      <c r="N200" s="107"/>
    </row>
    <row r="201" spans="1:14" s="65" customFormat="1" ht="12.75" customHeight="1" x14ac:dyDescent="0.2">
      <c r="A201" s="30"/>
      <c r="B201" s="31"/>
      <c r="C201" s="34"/>
      <c r="D201" s="33"/>
      <c r="E201" s="32"/>
      <c r="F201" s="48"/>
      <c r="G201" s="29"/>
      <c r="H201" s="29"/>
      <c r="I201" s="102"/>
      <c r="J201" s="103"/>
      <c r="K201" s="104"/>
      <c r="L201" s="105"/>
      <c r="M201" s="106"/>
      <c r="N201" s="107"/>
    </row>
    <row r="202" spans="1:14" s="65" customFormat="1" ht="12.75" customHeight="1" x14ac:dyDescent="0.2">
      <c r="A202" s="30"/>
      <c r="B202" s="31"/>
      <c r="C202" s="34"/>
      <c r="D202" s="33"/>
      <c r="E202" s="32"/>
      <c r="F202" s="48"/>
      <c r="G202" s="29"/>
      <c r="H202" s="29"/>
      <c r="I202" s="102"/>
      <c r="J202" s="103"/>
      <c r="K202" s="104"/>
      <c r="L202" s="105"/>
      <c r="M202" s="106"/>
      <c r="N202" s="107"/>
    </row>
    <row r="203" spans="1:14" s="65" customFormat="1" ht="12.75" customHeight="1" x14ac:dyDescent="0.2">
      <c r="A203" s="30"/>
      <c r="B203" s="31"/>
      <c r="C203" s="34"/>
      <c r="D203" s="33"/>
      <c r="E203" s="32"/>
      <c r="F203" s="48"/>
      <c r="G203" s="29"/>
      <c r="H203" s="29"/>
      <c r="I203" s="102"/>
      <c r="J203" s="103"/>
      <c r="K203" s="104"/>
      <c r="L203" s="105"/>
      <c r="M203" s="106"/>
      <c r="N203" s="107"/>
    </row>
    <row r="204" spans="1:14" s="65" customFormat="1" ht="12.75" customHeight="1" x14ac:dyDescent="0.2">
      <c r="A204" s="30"/>
      <c r="B204" s="31"/>
      <c r="C204" s="34"/>
      <c r="D204" s="33"/>
      <c r="E204" s="32"/>
      <c r="F204" s="48"/>
      <c r="G204" s="29"/>
      <c r="H204" s="29"/>
      <c r="I204" s="102"/>
      <c r="J204" s="103"/>
      <c r="K204" s="104"/>
      <c r="L204" s="105"/>
      <c r="M204" s="106"/>
      <c r="N204" s="107"/>
    </row>
    <row r="205" spans="1:14" s="65" customFormat="1" ht="12.75" customHeight="1" x14ac:dyDescent="0.2">
      <c r="A205" s="30"/>
      <c r="B205" s="31"/>
      <c r="C205" s="34"/>
      <c r="D205" s="33"/>
      <c r="E205" s="32"/>
      <c r="F205" s="48"/>
      <c r="G205" s="29"/>
      <c r="H205" s="29"/>
      <c r="I205" s="102"/>
      <c r="J205" s="103"/>
      <c r="K205" s="104"/>
      <c r="L205" s="105"/>
      <c r="M205" s="106"/>
      <c r="N205" s="107"/>
    </row>
    <row r="206" spans="1:14" s="65" customFormat="1" ht="12.75" customHeight="1" x14ac:dyDescent="0.2">
      <c r="A206" s="30"/>
      <c r="B206" s="31"/>
      <c r="C206" s="34"/>
      <c r="D206" s="33"/>
      <c r="E206" s="32"/>
      <c r="F206" s="48"/>
      <c r="G206" s="29"/>
      <c r="H206" s="29"/>
      <c r="I206" s="102"/>
      <c r="J206" s="103"/>
      <c r="K206" s="104"/>
      <c r="L206" s="105"/>
      <c r="M206" s="106"/>
      <c r="N206" s="107"/>
    </row>
    <row r="207" spans="1:14" s="65" customFormat="1" ht="12.75" customHeight="1" x14ac:dyDescent="0.2">
      <c r="A207" s="30"/>
      <c r="B207" s="31"/>
      <c r="C207" s="34"/>
      <c r="D207" s="33"/>
      <c r="E207" s="32"/>
      <c r="F207" s="48"/>
      <c r="G207" s="29"/>
      <c r="H207" s="29"/>
      <c r="I207" s="102"/>
      <c r="J207" s="103"/>
      <c r="K207" s="104"/>
      <c r="L207" s="105"/>
      <c r="M207" s="106"/>
      <c r="N207" s="107"/>
    </row>
    <row r="208" spans="1:14" s="65" customFormat="1" ht="12.75" customHeight="1" x14ac:dyDescent="0.2">
      <c r="A208" s="30"/>
      <c r="B208" s="31"/>
      <c r="C208" s="34"/>
      <c r="D208" s="33"/>
      <c r="E208" s="32"/>
      <c r="F208" s="48"/>
      <c r="G208" s="29"/>
      <c r="H208" s="29"/>
      <c r="I208" s="102"/>
      <c r="J208" s="103"/>
      <c r="K208" s="104"/>
      <c r="L208" s="105"/>
      <c r="M208" s="106"/>
      <c r="N208" s="107"/>
    </row>
    <row r="209" spans="1:15" s="65" customFormat="1" ht="12.75" customHeight="1" x14ac:dyDescent="0.2">
      <c r="A209" s="30"/>
      <c r="B209" s="31"/>
      <c r="C209" s="34"/>
      <c r="D209" s="33"/>
      <c r="E209" s="32"/>
      <c r="F209" s="48"/>
      <c r="G209" s="29"/>
      <c r="H209" s="29"/>
      <c r="I209" s="102"/>
      <c r="J209" s="103"/>
      <c r="K209" s="104"/>
      <c r="L209" s="105"/>
      <c r="M209" s="106"/>
      <c r="N209" s="107"/>
    </row>
    <row r="210" spans="1:15" s="65" customFormat="1" ht="12.75" customHeight="1" x14ac:dyDescent="0.2">
      <c r="A210" s="30"/>
      <c r="B210" s="31"/>
      <c r="C210" s="34"/>
      <c r="D210" s="33"/>
      <c r="E210" s="32"/>
      <c r="F210" s="48"/>
      <c r="G210" s="29"/>
      <c r="H210" s="29"/>
      <c r="I210" s="102"/>
      <c r="J210" s="103"/>
      <c r="K210" s="104"/>
      <c r="L210" s="105"/>
      <c r="M210" s="106"/>
      <c r="N210" s="107"/>
    </row>
    <row r="211" spans="1:15" s="65" customFormat="1" ht="12.75" customHeight="1" x14ac:dyDescent="0.2">
      <c r="A211" s="30"/>
      <c r="B211" s="31"/>
      <c r="C211" s="34"/>
      <c r="D211" s="33"/>
      <c r="E211" s="32"/>
      <c r="F211" s="48"/>
      <c r="G211" s="29"/>
      <c r="H211" s="29"/>
      <c r="I211" s="102"/>
      <c r="J211" s="103"/>
      <c r="K211" s="104"/>
      <c r="L211" s="105"/>
      <c r="M211" s="106"/>
      <c r="N211" s="107"/>
    </row>
    <row r="212" spans="1:15" s="65" customFormat="1" ht="12.75" customHeight="1" x14ac:dyDescent="0.2">
      <c r="A212" s="30"/>
      <c r="B212" s="31"/>
      <c r="C212" s="34"/>
      <c r="D212" s="33"/>
      <c r="E212" s="32"/>
      <c r="F212" s="48"/>
      <c r="G212" s="29"/>
      <c r="H212" s="29"/>
      <c r="I212" s="102"/>
      <c r="J212" s="103"/>
      <c r="K212" s="104"/>
      <c r="L212" s="105"/>
      <c r="M212" s="106"/>
      <c r="N212" s="107"/>
    </row>
    <row r="213" spans="1:15" s="65" customFormat="1" ht="12.75" customHeight="1" x14ac:dyDescent="0.2">
      <c r="A213" s="30"/>
      <c r="B213" s="31"/>
      <c r="C213" s="34"/>
      <c r="D213" s="33"/>
      <c r="E213" s="32"/>
      <c r="F213" s="48"/>
      <c r="G213" s="29"/>
      <c r="H213" s="29"/>
      <c r="I213" s="102"/>
      <c r="J213" s="103"/>
      <c r="K213" s="104"/>
      <c r="L213" s="105"/>
      <c r="M213" s="106"/>
      <c r="N213" s="107"/>
    </row>
    <row r="214" spans="1:15" s="65" customFormat="1" ht="12.75" customHeight="1" x14ac:dyDescent="0.2">
      <c r="A214" s="30"/>
      <c r="B214" s="31"/>
      <c r="C214" s="34"/>
      <c r="D214" s="33"/>
      <c r="E214" s="32"/>
      <c r="F214" s="48"/>
      <c r="G214" s="29"/>
      <c r="H214" s="29"/>
      <c r="I214" s="102"/>
      <c r="J214" s="103"/>
      <c r="K214" s="104"/>
      <c r="L214" s="105"/>
      <c r="M214" s="106"/>
      <c r="N214" s="107"/>
    </row>
    <row r="215" spans="1:15" s="65" customFormat="1" ht="12.75" customHeight="1" x14ac:dyDescent="0.2">
      <c r="A215" s="30"/>
      <c r="B215" s="31"/>
      <c r="C215" s="34"/>
      <c r="D215" s="33"/>
      <c r="E215" s="32"/>
      <c r="F215" s="48"/>
      <c r="G215" s="29"/>
      <c r="H215" s="29"/>
      <c r="I215" s="102"/>
      <c r="J215" s="103"/>
      <c r="K215" s="104"/>
      <c r="L215" s="105"/>
      <c r="M215" s="106"/>
      <c r="N215" s="107"/>
    </row>
    <row r="216" spans="1:15" s="65" customFormat="1" ht="12.75" customHeight="1" x14ac:dyDescent="0.2">
      <c r="A216" s="30"/>
      <c r="B216" s="31"/>
      <c r="C216" s="34"/>
      <c r="D216" s="33"/>
      <c r="E216" s="32"/>
      <c r="F216" s="48"/>
      <c r="G216" s="29"/>
      <c r="H216" s="29"/>
      <c r="I216" s="102"/>
      <c r="J216" s="103"/>
      <c r="K216" s="104"/>
      <c r="L216" s="105"/>
      <c r="M216" s="106"/>
      <c r="N216" s="107"/>
    </row>
    <row r="217" spans="1:15" s="65" customFormat="1" ht="12.75" customHeight="1" x14ac:dyDescent="0.2">
      <c r="A217" s="30"/>
      <c r="B217" s="31"/>
      <c r="C217" s="34"/>
      <c r="D217" s="33"/>
      <c r="E217" s="32"/>
      <c r="F217" s="48"/>
      <c r="G217" s="29"/>
      <c r="H217" s="29"/>
      <c r="I217" s="102"/>
      <c r="J217" s="103"/>
      <c r="K217" s="104"/>
      <c r="L217" s="105"/>
      <c r="M217" s="106"/>
      <c r="N217" s="107"/>
    </row>
    <row r="218" spans="1:15" s="65" customFormat="1" ht="12.75" customHeight="1" x14ac:dyDescent="0.2">
      <c r="A218" s="30"/>
      <c r="B218" s="31"/>
      <c r="C218" s="34"/>
      <c r="D218" s="33"/>
      <c r="E218" s="32"/>
      <c r="F218" s="48"/>
      <c r="G218" s="29"/>
      <c r="H218" s="29"/>
      <c r="I218" s="102"/>
      <c r="J218" s="103"/>
      <c r="K218" s="104"/>
      <c r="L218" s="105"/>
      <c r="M218" s="106"/>
      <c r="N218" s="107"/>
    </row>
    <row r="219" spans="1:15" s="65" customFormat="1" ht="12.75" customHeight="1" x14ac:dyDescent="0.2">
      <c r="A219" s="30"/>
      <c r="B219" s="31"/>
      <c r="C219" s="34"/>
      <c r="D219" s="33"/>
      <c r="E219" s="32"/>
      <c r="F219" s="48"/>
      <c r="G219" s="29"/>
      <c r="H219" s="29"/>
      <c r="I219" s="102"/>
      <c r="J219" s="103"/>
      <c r="K219" s="104"/>
      <c r="L219" s="105"/>
      <c r="M219" s="106"/>
      <c r="N219" s="107"/>
    </row>
    <row r="220" spans="1:15" s="65" customFormat="1" ht="12.75" customHeight="1" x14ac:dyDescent="0.2">
      <c r="A220" s="30"/>
      <c r="B220" s="31"/>
      <c r="C220" s="34"/>
      <c r="D220" s="33"/>
      <c r="E220" s="32"/>
      <c r="F220" s="48"/>
      <c r="G220" s="29"/>
      <c r="H220" s="29"/>
      <c r="I220" s="102"/>
      <c r="J220" s="103"/>
      <c r="K220" s="104"/>
      <c r="L220" s="105"/>
      <c r="M220" s="106"/>
      <c r="N220" s="107"/>
    </row>
    <row r="221" spans="1:15" s="65" customFormat="1" ht="12.75" customHeight="1" x14ac:dyDescent="0.2">
      <c r="A221" s="30"/>
      <c r="B221" s="31"/>
      <c r="C221" s="34"/>
      <c r="D221" s="33"/>
      <c r="E221" s="32"/>
      <c r="F221" s="48"/>
      <c r="G221" s="29"/>
      <c r="H221" s="29"/>
      <c r="I221" s="102"/>
      <c r="J221" s="103"/>
      <c r="K221" s="104"/>
      <c r="L221" s="107"/>
      <c r="M221" s="107"/>
      <c r="N221" s="107"/>
      <c r="O221" s="131"/>
    </row>
    <row r="222" spans="1:15" s="65" customFormat="1" ht="12.75" customHeight="1" x14ac:dyDescent="0.2">
      <c r="A222" s="30"/>
      <c r="B222" s="31"/>
      <c r="C222" s="34"/>
      <c r="D222" s="33"/>
      <c r="E222" s="32"/>
      <c r="F222" s="48"/>
      <c r="G222" s="29"/>
      <c r="H222" s="29"/>
      <c r="I222" s="102"/>
      <c r="J222" s="103"/>
      <c r="K222" s="104"/>
      <c r="L222" s="107"/>
      <c r="M222" s="107"/>
      <c r="N222" s="107"/>
    </row>
    <row r="223" spans="1:15" s="65" customFormat="1" ht="12.75" customHeight="1" x14ac:dyDescent="0.2">
      <c r="A223" s="30"/>
      <c r="B223" s="31"/>
      <c r="C223" s="34"/>
      <c r="D223" s="33"/>
      <c r="E223" s="32"/>
      <c r="F223" s="48"/>
      <c r="G223" s="29"/>
      <c r="H223" s="29"/>
      <c r="I223" s="102"/>
      <c r="J223" s="103"/>
      <c r="K223" s="104"/>
      <c r="L223" s="107"/>
      <c r="M223" s="107"/>
      <c r="N223" s="107"/>
    </row>
    <row r="224" spans="1:15" s="65" customFormat="1" ht="12.75" customHeight="1" x14ac:dyDescent="0.2">
      <c r="A224" s="30"/>
      <c r="B224" s="31"/>
      <c r="C224" s="34"/>
      <c r="D224" s="33"/>
      <c r="E224" s="32"/>
      <c r="F224" s="48"/>
      <c r="G224" s="29"/>
      <c r="H224" s="29"/>
      <c r="I224" s="102"/>
      <c r="J224" s="103"/>
      <c r="K224" s="104"/>
      <c r="L224" s="107"/>
      <c r="M224" s="107"/>
      <c r="N224" s="107"/>
    </row>
    <row r="225" spans="1:14" s="65" customFormat="1" ht="12.75" customHeight="1" x14ac:dyDescent="0.2">
      <c r="A225" s="30"/>
      <c r="B225" s="31"/>
      <c r="C225" s="34"/>
      <c r="D225" s="33"/>
      <c r="E225" s="32"/>
      <c r="F225" s="48"/>
      <c r="G225" s="29"/>
      <c r="H225" s="29"/>
      <c r="I225" s="102"/>
      <c r="J225" s="103"/>
      <c r="K225" s="104"/>
      <c r="L225" s="107"/>
      <c r="M225" s="106"/>
      <c r="N225" s="107"/>
    </row>
    <row r="226" spans="1:14" s="65" customFormat="1" ht="12.75" customHeight="1" x14ac:dyDescent="0.2">
      <c r="A226" s="30"/>
      <c r="B226" s="31"/>
      <c r="C226" s="34"/>
      <c r="D226" s="33"/>
      <c r="E226" s="32"/>
      <c r="F226" s="48"/>
      <c r="G226" s="29"/>
      <c r="H226" s="29"/>
      <c r="I226" s="102"/>
      <c r="J226" s="103"/>
      <c r="K226" s="104"/>
      <c r="L226" s="105"/>
      <c r="M226" s="106"/>
      <c r="N226" s="107"/>
    </row>
    <row r="227" spans="1:14" s="65" customFormat="1" ht="12.75" customHeight="1" x14ac:dyDescent="0.2">
      <c r="A227" s="30"/>
      <c r="B227" s="31"/>
      <c r="C227" s="34"/>
      <c r="D227" s="33"/>
      <c r="E227" s="32"/>
      <c r="F227" s="48"/>
      <c r="G227" s="29"/>
      <c r="H227" s="29"/>
      <c r="I227" s="102"/>
      <c r="J227" s="103"/>
      <c r="K227" s="104"/>
      <c r="L227" s="105"/>
      <c r="M227" s="106"/>
      <c r="N227" s="107"/>
    </row>
    <row r="228" spans="1:14" s="65" customFormat="1" ht="12.75" customHeight="1" x14ac:dyDescent="0.2">
      <c r="A228" s="30"/>
      <c r="B228" s="31"/>
      <c r="C228" s="34"/>
      <c r="D228" s="33"/>
      <c r="E228" s="32"/>
      <c r="F228" s="48"/>
      <c r="G228" s="29"/>
      <c r="H228" s="29"/>
      <c r="I228" s="102"/>
      <c r="J228" s="103"/>
      <c r="K228" s="104"/>
      <c r="L228" s="105"/>
      <c r="M228" s="106"/>
      <c r="N228" s="107"/>
    </row>
    <row r="229" spans="1:14" s="65" customFormat="1" ht="12.75" customHeight="1" x14ac:dyDescent="0.2">
      <c r="A229" s="30"/>
      <c r="B229" s="31"/>
      <c r="C229" s="34"/>
      <c r="D229" s="33"/>
      <c r="E229" s="32"/>
      <c r="F229" s="48"/>
      <c r="G229" s="29"/>
      <c r="H229" s="29"/>
      <c r="I229" s="102"/>
      <c r="J229" s="103"/>
      <c r="K229" s="104"/>
      <c r="L229" s="105"/>
      <c r="M229" s="106"/>
      <c r="N229" s="107"/>
    </row>
    <row r="230" spans="1:14" s="65" customFormat="1" ht="12.75" customHeight="1" x14ac:dyDescent="0.2">
      <c r="A230" s="30"/>
      <c r="B230" s="31"/>
      <c r="C230" s="34"/>
      <c r="D230" s="33"/>
      <c r="E230" s="32"/>
      <c r="F230" s="48"/>
      <c r="G230" s="29"/>
      <c r="H230" s="29"/>
      <c r="I230" s="102"/>
      <c r="J230" s="103"/>
      <c r="K230" s="104"/>
      <c r="L230" s="105"/>
      <c r="M230" s="106"/>
      <c r="N230" s="107"/>
    </row>
    <row r="231" spans="1:14" s="65" customFormat="1" ht="12.75" customHeight="1" x14ac:dyDescent="0.2">
      <c r="A231" s="30"/>
      <c r="B231" s="31"/>
      <c r="C231" s="34"/>
      <c r="D231" s="33"/>
      <c r="E231" s="32"/>
      <c r="F231" s="48"/>
      <c r="G231" s="29"/>
      <c r="H231" s="29"/>
      <c r="I231" s="102"/>
      <c r="J231" s="103"/>
      <c r="K231" s="104"/>
      <c r="L231" s="105"/>
      <c r="M231" s="106"/>
      <c r="N231" s="107"/>
    </row>
    <row r="232" spans="1:14" s="65" customFormat="1" ht="12.75" customHeight="1" x14ac:dyDescent="0.2">
      <c r="A232" s="30"/>
      <c r="B232" s="31"/>
      <c r="C232" s="34"/>
      <c r="D232" s="33"/>
      <c r="E232" s="32"/>
      <c r="F232" s="48"/>
      <c r="G232" s="29"/>
      <c r="H232" s="29"/>
      <c r="I232" s="102"/>
      <c r="J232" s="103"/>
      <c r="K232" s="104"/>
      <c r="L232" s="105"/>
      <c r="M232" s="106"/>
      <c r="N232" s="107"/>
    </row>
    <row r="233" spans="1:14" s="65" customFormat="1" ht="12.75" customHeight="1" x14ac:dyDescent="0.2">
      <c r="A233" s="30"/>
      <c r="B233" s="31"/>
      <c r="C233" s="34"/>
      <c r="D233" s="33"/>
      <c r="E233" s="32"/>
      <c r="F233" s="48"/>
      <c r="G233" s="29"/>
      <c r="H233" s="29"/>
      <c r="I233" s="102"/>
      <c r="J233" s="103"/>
      <c r="K233" s="104"/>
      <c r="L233" s="105"/>
      <c r="M233" s="106"/>
      <c r="N233" s="107"/>
    </row>
    <row r="234" spans="1:14" s="65" customFormat="1" ht="12.75" customHeight="1" x14ac:dyDescent="0.2">
      <c r="A234" s="30"/>
      <c r="B234" s="31"/>
      <c r="C234" s="34"/>
      <c r="D234" s="33"/>
      <c r="E234" s="32"/>
      <c r="F234" s="48"/>
      <c r="G234" s="29"/>
      <c r="H234" s="29"/>
      <c r="I234" s="102"/>
      <c r="J234" s="103"/>
      <c r="K234" s="104"/>
      <c r="L234" s="105"/>
      <c r="M234" s="106"/>
      <c r="N234" s="107"/>
    </row>
    <row r="235" spans="1:14" s="65" customFormat="1" ht="12.75" customHeight="1" x14ac:dyDescent="0.2">
      <c r="A235" s="30"/>
      <c r="B235" s="31"/>
      <c r="C235" s="34"/>
      <c r="D235" s="33"/>
      <c r="E235" s="32"/>
      <c r="F235" s="48"/>
      <c r="G235" s="29"/>
      <c r="H235" s="29"/>
      <c r="I235" s="102"/>
      <c r="J235" s="103"/>
      <c r="K235" s="104"/>
      <c r="L235" s="105"/>
      <c r="M235" s="106"/>
      <c r="N235" s="107"/>
    </row>
    <row r="236" spans="1:14" s="65" customFormat="1" ht="12.75" customHeight="1" x14ac:dyDescent="0.2">
      <c r="A236" s="30"/>
      <c r="B236" s="31"/>
      <c r="C236" s="34"/>
      <c r="D236" s="33"/>
      <c r="E236" s="32"/>
      <c r="F236" s="48"/>
      <c r="G236" s="29"/>
      <c r="H236" s="29"/>
      <c r="I236" s="102"/>
      <c r="J236" s="103"/>
      <c r="K236" s="104"/>
      <c r="L236" s="105"/>
      <c r="M236" s="106"/>
      <c r="N236" s="107"/>
    </row>
    <row r="237" spans="1:14" s="65" customFormat="1" ht="12.75" customHeight="1" x14ac:dyDescent="0.2">
      <c r="A237" s="30"/>
      <c r="B237" s="31"/>
      <c r="C237" s="34"/>
      <c r="D237" s="33"/>
      <c r="E237" s="32"/>
      <c r="F237" s="48"/>
      <c r="G237" s="29"/>
      <c r="H237" s="29"/>
      <c r="I237" s="102"/>
      <c r="J237" s="103"/>
      <c r="K237" s="104"/>
      <c r="L237" s="105"/>
      <c r="M237" s="106"/>
      <c r="N237" s="107"/>
    </row>
    <row r="238" spans="1:14" s="65" customFormat="1" ht="12.75" customHeight="1" x14ac:dyDescent="0.2">
      <c r="A238" s="30"/>
      <c r="B238" s="31"/>
      <c r="C238" s="34"/>
      <c r="D238" s="33"/>
      <c r="E238" s="32"/>
      <c r="F238" s="48"/>
      <c r="G238" s="29"/>
      <c r="H238" s="29"/>
      <c r="I238" s="102"/>
      <c r="J238" s="103"/>
      <c r="K238" s="104"/>
      <c r="L238" s="105"/>
      <c r="M238" s="106"/>
      <c r="N238" s="107"/>
    </row>
    <row r="239" spans="1:14" s="65" customFormat="1" ht="12.75" customHeight="1" x14ac:dyDescent="0.2">
      <c r="A239" s="30"/>
      <c r="B239" s="31"/>
      <c r="C239" s="34"/>
      <c r="D239" s="33"/>
      <c r="E239" s="32"/>
      <c r="F239" s="48"/>
      <c r="G239" s="29"/>
      <c r="H239" s="29"/>
      <c r="I239" s="102"/>
      <c r="J239" s="103"/>
      <c r="K239" s="104"/>
      <c r="L239" s="105"/>
      <c r="M239" s="106"/>
      <c r="N239" s="107"/>
    </row>
    <row r="240" spans="1:14" s="65" customFormat="1" ht="12.75" customHeight="1" x14ac:dyDescent="0.2">
      <c r="A240" s="30"/>
      <c r="B240" s="31"/>
      <c r="C240" s="34"/>
      <c r="D240" s="33"/>
      <c r="E240" s="32"/>
      <c r="F240" s="48"/>
      <c r="G240" s="29"/>
      <c r="H240" s="29"/>
      <c r="I240" s="102"/>
      <c r="J240" s="103"/>
      <c r="K240" s="104"/>
      <c r="L240" s="105"/>
      <c r="M240" s="106"/>
      <c r="N240" s="107"/>
    </row>
    <row r="241" spans="1:14" s="65" customFormat="1" ht="12.75" customHeight="1" x14ac:dyDescent="0.2">
      <c r="A241" s="30"/>
      <c r="B241" s="31"/>
      <c r="C241" s="34"/>
      <c r="D241" s="33"/>
      <c r="E241" s="32"/>
      <c r="F241" s="48"/>
      <c r="G241" s="29"/>
      <c r="H241" s="29"/>
      <c r="I241" s="102"/>
      <c r="J241" s="103"/>
      <c r="K241" s="104"/>
      <c r="L241" s="105"/>
      <c r="M241" s="106"/>
      <c r="N241" s="107"/>
    </row>
    <row r="242" spans="1:14" s="65" customFormat="1" ht="12.75" customHeight="1" x14ac:dyDescent="0.2">
      <c r="A242" s="30"/>
      <c r="B242" s="31"/>
      <c r="C242" s="34"/>
      <c r="D242" s="33"/>
      <c r="E242" s="32"/>
      <c r="F242" s="48"/>
      <c r="G242" s="29"/>
      <c r="H242" s="29"/>
      <c r="I242" s="102"/>
      <c r="J242" s="103"/>
      <c r="K242" s="104"/>
      <c r="L242" s="105"/>
      <c r="M242" s="106"/>
      <c r="N242" s="107"/>
    </row>
    <row r="243" spans="1:14" s="65" customFormat="1" ht="12.75" customHeight="1" x14ac:dyDescent="0.2">
      <c r="A243" s="30"/>
      <c r="B243" s="31"/>
      <c r="C243" s="34"/>
      <c r="D243" s="33"/>
      <c r="E243" s="32"/>
      <c r="F243" s="48"/>
      <c r="G243" s="29"/>
      <c r="H243" s="29"/>
      <c r="I243" s="102"/>
      <c r="J243" s="103"/>
      <c r="K243" s="104"/>
      <c r="L243" s="105"/>
      <c r="M243" s="106"/>
      <c r="N243" s="107"/>
    </row>
    <row r="244" spans="1:14" s="65" customFormat="1" ht="12.75" customHeight="1" x14ac:dyDescent="0.2">
      <c r="A244" s="30"/>
      <c r="B244" s="31"/>
      <c r="C244" s="34"/>
      <c r="D244" s="33"/>
      <c r="E244" s="32"/>
      <c r="F244" s="48"/>
      <c r="G244" s="29"/>
      <c r="H244" s="29"/>
      <c r="I244" s="102"/>
      <c r="J244" s="103"/>
      <c r="K244" s="104"/>
      <c r="L244" s="105"/>
      <c r="M244" s="106"/>
      <c r="N244" s="107"/>
    </row>
    <row r="245" spans="1:14" s="65" customFormat="1" ht="12.75" customHeight="1" x14ac:dyDescent="0.2">
      <c r="A245" s="30"/>
      <c r="B245" s="31"/>
      <c r="C245" s="34"/>
      <c r="D245" s="33"/>
      <c r="E245" s="32"/>
      <c r="F245" s="48"/>
      <c r="G245" s="29"/>
      <c r="H245" s="29"/>
      <c r="I245" s="102"/>
      <c r="J245" s="103"/>
      <c r="K245" s="104"/>
      <c r="L245" s="105"/>
      <c r="M245" s="106"/>
      <c r="N245" s="107"/>
    </row>
    <row r="246" spans="1:14" s="65" customFormat="1" ht="12.75" customHeight="1" x14ac:dyDescent="0.2">
      <c r="A246" s="30"/>
      <c r="B246" s="31"/>
      <c r="C246" s="34"/>
      <c r="D246" s="33"/>
      <c r="E246" s="32"/>
      <c r="F246" s="48"/>
      <c r="G246" s="29"/>
      <c r="H246" s="29"/>
      <c r="I246" s="102"/>
      <c r="J246" s="103"/>
      <c r="K246" s="104"/>
      <c r="L246" s="105"/>
      <c r="M246" s="106"/>
      <c r="N246" s="107"/>
    </row>
    <row r="247" spans="1:14" s="65" customFormat="1" ht="12.75" customHeight="1" x14ac:dyDescent="0.2">
      <c r="A247" s="30"/>
      <c r="B247" s="31"/>
      <c r="C247" s="34"/>
      <c r="D247" s="33"/>
      <c r="E247" s="32"/>
      <c r="F247" s="48"/>
      <c r="G247" s="29"/>
      <c r="H247" s="29"/>
      <c r="I247" s="102"/>
      <c r="J247" s="103"/>
      <c r="K247" s="104"/>
      <c r="L247" s="105"/>
      <c r="M247" s="106"/>
      <c r="N247" s="107"/>
    </row>
    <row r="248" spans="1:14" s="65" customFormat="1" ht="12.75" customHeight="1" x14ac:dyDescent="0.2">
      <c r="A248" s="30"/>
      <c r="B248" s="31"/>
      <c r="C248" s="34"/>
      <c r="D248" s="33"/>
      <c r="E248" s="32"/>
      <c r="F248" s="48"/>
      <c r="G248" s="29"/>
      <c r="H248" s="29"/>
      <c r="I248" s="102"/>
      <c r="J248" s="103"/>
      <c r="K248" s="104"/>
      <c r="L248" s="105"/>
      <c r="M248" s="106"/>
      <c r="N248" s="107"/>
    </row>
    <row r="249" spans="1:14" s="65" customFormat="1" ht="12.75" customHeight="1" x14ac:dyDescent="0.2">
      <c r="A249" s="30"/>
      <c r="B249" s="31"/>
      <c r="C249" s="34"/>
      <c r="D249" s="33"/>
      <c r="E249" s="32"/>
      <c r="F249" s="48"/>
      <c r="G249" s="29"/>
      <c r="H249" s="29"/>
      <c r="I249" s="102"/>
      <c r="J249" s="103"/>
      <c r="K249" s="104"/>
      <c r="L249" s="105"/>
      <c r="M249" s="106"/>
      <c r="N249" s="107"/>
    </row>
    <row r="250" spans="1:14" s="65" customFormat="1" ht="12.75" customHeight="1" x14ac:dyDescent="0.2">
      <c r="A250" s="30"/>
      <c r="B250" s="31"/>
      <c r="C250" s="34"/>
      <c r="D250" s="33"/>
      <c r="E250" s="32"/>
      <c r="F250" s="48"/>
      <c r="G250" s="29"/>
      <c r="H250" s="29"/>
      <c r="I250" s="102"/>
      <c r="J250" s="103"/>
      <c r="K250" s="104"/>
      <c r="L250" s="105"/>
      <c r="M250" s="106"/>
      <c r="N250" s="107"/>
    </row>
    <row r="251" spans="1:14" s="65" customFormat="1" ht="12.75" customHeight="1" x14ac:dyDescent="0.2">
      <c r="A251" s="30"/>
      <c r="B251" s="31"/>
      <c r="C251" s="34"/>
      <c r="D251" s="33"/>
      <c r="E251" s="32"/>
      <c r="F251" s="48"/>
      <c r="G251" s="29"/>
      <c r="H251" s="29"/>
      <c r="I251" s="102"/>
      <c r="J251" s="103"/>
      <c r="K251" s="104"/>
      <c r="L251" s="105"/>
      <c r="M251" s="106"/>
      <c r="N251" s="107"/>
    </row>
    <row r="252" spans="1:14" s="65" customFormat="1" ht="12.75" customHeight="1" x14ac:dyDescent="0.2">
      <c r="A252" s="30"/>
      <c r="B252" s="31"/>
      <c r="C252" s="34"/>
      <c r="D252" s="33"/>
      <c r="E252" s="32"/>
      <c r="F252" s="48"/>
      <c r="G252" s="29"/>
      <c r="H252" s="29"/>
      <c r="I252" s="102"/>
      <c r="J252" s="103"/>
      <c r="K252" s="104"/>
      <c r="L252" s="105"/>
      <c r="M252" s="106"/>
      <c r="N252" s="107"/>
    </row>
    <row r="253" spans="1:14" s="65" customFormat="1" ht="12.75" customHeight="1" x14ac:dyDescent="0.2">
      <c r="A253" s="30"/>
      <c r="B253" s="31"/>
      <c r="C253" s="34"/>
      <c r="D253" s="33"/>
      <c r="E253" s="32"/>
      <c r="F253" s="48"/>
      <c r="G253" s="29"/>
      <c r="H253" s="29"/>
      <c r="I253" s="102"/>
      <c r="J253" s="103"/>
      <c r="K253" s="104"/>
      <c r="L253" s="105"/>
      <c r="M253" s="106"/>
      <c r="N253" s="107"/>
    </row>
    <row r="254" spans="1:14" s="65" customFormat="1" ht="12.75" customHeight="1" x14ac:dyDescent="0.2">
      <c r="A254" s="30"/>
      <c r="B254" s="31"/>
      <c r="C254" s="34"/>
      <c r="D254" s="33"/>
      <c r="E254" s="32"/>
      <c r="F254" s="48"/>
      <c r="G254" s="29"/>
      <c r="H254" s="29"/>
      <c r="I254" s="102"/>
      <c r="J254" s="103"/>
      <c r="K254" s="104"/>
      <c r="L254" s="105"/>
      <c r="M254" s="106"/>
      <c r="N254" s="107"/>
    </row>
    <row r="255" spans="1:14" s="65" customFormat="1" ht="12.75" customHeight="1" x14ac:dyDescent="0.2">
      <c r="A255" s="30"/>
      <c r="B255" s="31"/>
      <c r="C255" s="34"/>
      <c r="D255" s="33"/>
      <c r="E255" s="32"/>
      <c r="F255" s="48"/>
      <c r="G255" s="29"/>
      <c r="H255" s="29"/>
      <c r="I255" s="102"/>
      <c r="J255" s="103"/>
      <c r="K255" s="104"/>
      <c r="L255" s="105"/>
      <c r="M255" s="106"/>
      <c r="N255" s="107"/>
    </row>
    <row r="256" spans="1:14" s="65" customFormat="1" ht="12.75" customHeight="1" x14ac:dyDescent="0.2">
      <c r="A256" s="30"/>
      <c r="B256" s="31"/>
      <c r="C256" s="34"/>
      <c r="D256" s="33"/>
      <c r="E256" s="32"/>
      <c r="F256" s="48"/>
      <c r="G256" s="29"/>
      <c r="H256" s="29"/>
      <c r="I256" s="102"/>
      <c r="J256" s="103"/>
      <c r="K256" s="104"/>
      <c r="L256" s="105"/>
      <c r="M256" s="106"/>
      <c r="N256" s="107"/>
    </row>
    <row r="257" spans="1:14" s="65" customFormat="1" ht="12.75" customHeight="1" x14ac:dyDescent="0.2">
      <c r="A257" s="30"/>
      <c r="B257" s="31"/>
      <c r="C257" s="34"/>
      <c r="D257" s="33"/>
      <c r="E257" s="32"/>
      <c r="F257" s="48"/>
      <c r="G257" s="29"/>
      <c r="H257" s="29"/>
      <c r="I257" s="102"/>
      <c r="J257" s="103"/>
      <c r="K257" s="104"/>
      <c r="L257" s="105"/>
      <c r="M257" s="106"/>
      <c r="N257" s="107"/>
    </row>
    <row r="258" spans="1:14" s="65" customFormat="1" ht="12.75" customHeight="1" x14ac:dyDescent="0.2">
      <c r="A258" s="30"/>
      <c r="B258" s="31"/>
      <c r="C258" s="34"/>
      <c r="D258" s="33"/>
      <c r="E258" s="32"/>
      <c r="F258" s="48"/>
      <c r="G258" s="29"/>
      <c r="H258" s="29"/>
      <c r="I258" s="102"/>
      <c r="J258" s="103"/>
      <c r="K258" s="104"/>
      <c r="L258" s="105"/>
      <c r="M258" s="106"/>
      <c r="N258" s="107"/>
    </row>
    <row r="259" spans="1:14" s="65" customFormat="1" ht="12.75" customHeight="1" x14ac:dyDescent="0.2">
      <c r="A259" s="30"/>
      <c r="B259" s="31"/>
      <c r="C259" s="34"/>
      <c r="D259" s="33"/>
      <c r="E259" s="32"/>
      <c r="F259" s="48"/>
      <c r="G259" s="29"/>
      <c r="H259" s="29"/>
      <c r="I259" s="102"/>
      <c r="J259" s="103"/>
      <c r="K259" s="104"/>
      <c r="L259" s="105"/>
      <c r="M259" s="106"/>
      <c r="N259" s="107"/>
    </row>
    <row r="260" spans="1:14" s="65" customFormat="1" ht="12.75" customHeight="1" x14ac:dyDescent="0.2">
      <c r="A260" s="30"/>
      <c r="B260" s="31"/>
      <c r="C260" s="34"/>
      <c r="D260" s="33"/>
      <c r="E260" s="32"/>
      <c r="F260" s="48"/>
      <c r="G260" s="29"/>
      <c r="H260" s="29"/>
      <c r="I260" s="102"/>
      <c r="J260" s="103"/>
      <c r="K260" s="104"/>
      <c r="L260" s="105"/>
      <c r="M260" s="106"/>
      <c r="N260" s="107"/>
    </row>
    <row r="261" spans="1:14" s="65" customFormat="1" ht="12.75" customHeight="1" x14ac:dyDescent="0.2">
      <c r="A261" s="30"/>
      <c r="B261" s="31"/>
      <c r="C261" s="34"/>
      <c r="D261" s="33"/>
      <c r="E261" s="32"/>
      <c r="F261" s="48"/>
      <c r="G261" s="29"/>
      <c r="H261" s="29"/>
      <c r="I261" s="102"/>
      <c r="J261" s="103"/>
      <c r="K261" s="104"/>
      <c r="L261" s="105"/>
      <c r="M261" s="106"/>
      <c r="N261" s="107"/>
    </row>
    <row r="262" spans="1:14" s="65" customFormat="1" ht="12.75" customHeight="1" x14ac:dyDescent="0.2">
      <c r="A262" s="30"/>
      <c r="B262" s="31"/>
      <c r="C262" s="34"/>
      <c r="D262" s="33"/>
      <c r="E262" s="32"/>
      <c r="F262" s="48"/>
      <c r="G262" s="29"/>
      <c r="H262" s="29"/>
      <c r="I262" s="102"/>
      <c r="J262" s="103"/>
      <c r="K262" s="104"/>
      <c r="L262" s="105"/>
      <c r="M262" s="106"/>
      <c r="N262" s="107"/>
    </row>
    <row r="263" spans="1:14" s="65" customFormat="1" ht="12.75" customHeight="1" x14ac:dyDescent="0.2">
      <c r="A263" s="30"/>
      <c r="B263" s="31"/>
      <c r="C263" s="34"/>
      <c r="D263" s="33"/>
      <c r="E263" s="32"/>
      <c r="F263" s="48"/>
      <c r="G263" s="29"/>
      <c r="H263" s="29"/>
      <c r="I263" s="102"/>
      <c r="J263" s="103"/>
      <c r="K263" s="104"/>
      <c r="L263" s="105"/>
      <c r="M263" s="106"/>
      <c r="N263" s="107"/>
    </row>
    <row r="264" spans="1:14" s="65" customFormat="1" ht="12.75" customHeight="1" x14ac:dyDescent="0.2">
      <c r="A264" s="30"/>
      <c r="B264" s="31"/>
      <c r="C264" s="34"/>
      <c r="D264" s="33"/>
      <c r="E264" s="32"/>
      <c r="F264" s="48"/>
      <c r="G264" s="29"/>
      <c r="H264" s="29"/>
      <c r="I264" s="102"/>
      <c r="J264" s="103"/>
      <c r="K264" s="104"/>
      <c r="L264" s="105"/>
      <c r="M264" s="106"/>
      <c r="N264" s="107"/>
    </row>
    <row r="265" spans="1:14" s="65" customFormat="1" ht="12.75" customHeight="1" x14ac:dyDescent="0.2">
      <c r="A265" s="30"/>
      <c r="B265" s="31"/>
      <c r="C265" s="34"/>
      <c r="D265" s="33"/>
      <c r="E265" s="32"/>
      <c r="F265" s="48"/>
      <c r="G265" s="29"/>
      <c r="H265" s="29"/>
      <c r="I265" s="102"/>
      <c r="J265" s="103"/>
      <c r="K265" s="104"/>
      <c r="L265" s="105"/>
      <c r="M265" s="106"/>
      <c r="N265" s="107"/>
    </row>
    <row r="266" spans="1:14" s="65" customFormat="1" ht="12.75" customHeight="1" x14ac:dyDescent="0.2">
      <c r="A266" s="30"/>
      <c r="B266" s="31"/>
      <c r="C266" s="34"/>
      <c r="D266" s="33"/>
      <c r="E266" s="32"/>
      <c r="F266" s="48"/>
      <c r="G266" s="29"/>
      <c r="H266" s="29"/>
      <c r="I266" s="102"/>
      <c r="J266" s="103"/>
      <c r="K266" s="104"/>
      <c r="L266" s="105"/>
      <c r="M266" s="106"/>
      <c r="N266" s="107"/>
    </row>
    <row r="267" spans="1:14" s="65" customFormat="1" ht="12.75" customHeight="1" x14ac:dyDescent="0.2">
      <c r="A267" s="30"/>
      <c r="B267" s="31"/>
      <c r="C267" s="34"/>
      <c r="D267" s="33"/>
      <c r="E267" s="32"/>
      <c r="F267" s="48"/>
      <c r="G267" s="29"/>
      <c r="H267" s="29"/>
      <c r="I267" s="102"/>
      <c r="J267" s="103"/>
      <c r="K267" s="104"/>
      <c r="L267" s="105"/>
      <c r="M267" s="106"/>
      <c r="N267" s="107"/>
    </row>
    <row r="268" spans="1:14" s="65" customFormat="1" ht="12.75" customHeight="1" x14ac:dyDescent="0.2">
      <c r="A268" s="30"/>
      <c r="B268" s="31"/>
      <c r="C268" s="34"/>
      <c r="D268" s="33"/>
      <c r="E268" s="32"/>
      <c r="F268" s="48"/>
      <c r="G268" s="29"/>
      <c r="H268" s="29"/>
      <c r="I268" s="102"/>
      <c r="J268" s="103"/>
      <c r="K268" s="104"/>
      <c r="L268" s="105"/>
      <c r="M268" s="106"/>
      <c r="N268" s="107"/>
    </row>
    <row r="269" spans="1:14" s="65" customFormat="1" ht="12.75" customHeight="1" x14ac:dyDescent="0.2">
      <c r="A269" s="30"/>
      <c r="B269" s="31"/>
      <c r="C269" s="34"/>
      <c r="D269" s="33"/>
      <c r="E269" s="32"/>
      <c r="F269" s="48"/>
      <c r="G269" s="29"/>
      <c r="H269" s="29"/>
      <c r="I269" s="102"/>
      <c r="J269" s="103"/>
      <c r="K269" s="104"/>
      <c r="L269" s="105"/>
      <c r="M269" s="106"/>
      <c r="N269" s="107"/>
    </row>
    <row r="270" spans="1:14" s="65" customFormat="1" ht="12.75" customHeight="1" x14ac:dyDescent="0.2">
      <c r="A270" s="30"/>
      <c r="B270" s="31"/>
      <c r="C270" s="34"/>
      <c r="D270" s="33"/>
      <c r="E270" s="32"/>
      <c r="F270" s="48"/>
      <c r="G270" s="29"/>
      <c r="H270" s="29"/>
      <c r="I270" s="102"/>
      <c r="J270" s="103"/>
      <c r="K270" s="104"/>
      <c r="L270" s="105"/>
      <c r="M270" s="106"/>
      <c r="N270" s="107"/>
    </row>
    <row r="271" spans="1:14" s="65" customFormat="1" ht="12.75" customHeight="1" x14ac:dyDescent="0.2">
      <c r="A271" s="30"/>
      <c r="B271" s="31"/>
      <c r="C271" s="34"/>
      <c r="D271" s="33"/>
      <c r="E271" s="32"/>
      <c r="F271" s="48"/>
      <c r="G271" s="29"/>
      <c r="H271" s="29"/>
      <c r="I271" s="102"/>
      <c r="J271" s="103"/>
      <c r="K271" s="104"/>
      <c r="L271" s="105"/>
      <c r="M271" s="106"/>
      <c r="N271" s="107"/>
    </row>
    <row r="272" spans="1:14" s="65" customFormat="1" ht="12.75" customHeight="1" x14ac:dyDescent="0.2">
      <c r="A272" s="30"/>
      <c r="B272" s="31"/>
      <c r="C272" s="34"/>
      <c r="D272" s="33"/>
      <c r="E272" s="32"/>
      <c r="F272" s="48"/>
      <c r="G272" s="29"/>
      <c r="H272" s="29"/>
      <c r="I272" s="102"/>
      <c r="J272" s="103"/>
      <c r="K272" s="104"/>
      <c r="L272" s="105"/>
      <c r="M272" s="106"/>
      <c r="N272" s="107"/>
    </row>
    <row r="273" spans="1:14" s="65" customFormat="1" ht="12.75" customHeight="1" x14ac:dyDescent="0.2">
      <c r="A273" s="30"/>
      <c r="B273" s="31"/>
      <c r="C273" s="34"/>
      <c r="D273" s="33"/>
      <c r="E273" s="32"/>
      <c r="F273" s="48"/>
      <c r="G273" s="29"/>
      <c r="H273" s="29"/>
      <c r="I273" s="102"/>
      <c r="J273" s="103"/>
      <c r="K273" s="104"/>
      <c r="L273" s="105"/>
      <c r="M273" s="106"/>
      <c r="N273" s="107"/>
    </row>
    <row r="274" spans="1:14" s="65" customFormat="1" ht="12.75" customHeight="1" x14ac:dyDescent="0.2">
      <c r="A274" s="30"/>
      <c r="B274" s="31"/>
      <c r="C274" s="34"/>
      <c r="D274" s="33"/>
      <c r="E274" s="32"/>
      <c r="F274" s="48"/>
      <c r="G274" s="29"/>
      <c r="H274" s="29"/>
      <c r="I274" s="102"/>
      <c r="J274" s="103"/>
      <c r="K274" s="104"/>
      <c r="L274" s="105"/>
      <c r="M274" s="106"/>
      <c r="N274" s="107"/>
    </row>
    <row r="275" spans="1:14" s="65" customFormat="1" ht="12.75" customHeight="1" x14ac:dyDescent="0.2">
      <c r="A275" s="30"/>
      <c r="B275" s="31"/>
      <c r="C275" s="34"/>
      <c r="D275" s="33"/>
      <c r="E275" s="32"/>
      <c r="F275" s="48"/>
      <c r="G275" s="29"/>
      <c r="H275" s="29"/>
      <c r="I275" s="102"/>
      <c r="J275" s="103"/>
      <c r="K275" s="104"/>
      <c r="L275" s="105"/>
      <c r="M275" s="106"/>
      <c r="N275" s="107"/>
    </row>
    <row r="276" spans="1:14" s="65" customFormat="1" ht="12.75" customHeight="1" x14ac:dyDescent="0.2">
      <c r="A276" s="30"/>
      <c r="B276" s="31"/>
      <c r="C276" s="34"/>
      <c r="D276" s="33"/>
      <c r="E276" s="32"/>
      <c r="F276" s="48"/>
      <c r="G276" s="29"/>
      <c r="H276" s="29"/>
      <c r="I276" s="102"/>
      <c r="J276" s="103"/>
      <c r="K276" s="104"/>
      <c r="L276" s="105"/>
      <c r="M276" s="106"/>
      <c r="N276" s="107"/>
    </row>
    <row r="277" spans="1:14" s="65" customFormat="1" ht="12.75" customHeight="1" x14ac:dyDescent="0.2">
      <c r="A277" s="30"/>
      <c r="B277" s="31"/>
      <c r="C277" s="34"/>
      <c r="D277" s="33"/>
      <c r="E277" s="32"/>
      <c r="F277" s="48"/>
      <c r="G277" s="29"/>
      <c r="H277" s="29"/>
      <c r="I277" s="102"/>
      <c r="J277" s="103"/>
      <c r="K277" s="104"/>
      <c r="L277" s="105"/>
      <c r="M277" s="106"/>
      <c r="N277" s="107"/>
    </row>
    <row r="278" spans="1:14" s="65" customFormat="1" ht="12.75" customHeight="1" x14ac:dyDescent="0.2">
      <c r="A278" s="30"/>
      <c r="B278" s="31"/>
      <c r="C278" s="34"/>
      <c r="D278" s="33"/>
      <c r="E278" s="32"/>
      <c r="F278" s="48"/>
      <c r="G278" s="29"/>
      <c r="H278" s="29"/>
      <c r="I278" s="102"/>
      <c r="J278" s="103"/>
      <c r="K278" s="104"/>
      <c r="L278" s="105"/>
      <c r="M278" s="106"/>
      <c r="N278" s="107"/>
    </row>
    <row r="279" spans="1:14" s="65" customFormat="1" ht="12.75" customHeight="1" x14ac:dyDescent="0.2">
      <c r="A279" s="30"/>
      <c r="B279" s="31"/>
      <c r="C279" s="34"/>
      <c r="D279" s="33"/>
      <c r="E279" s="32"/>
      <c r="F279" s="48"/>
      <c r="G279" s="29"/>
      <c r="H279" s="29"/>
      <c r="I279" s="102"/>
      <c r="J279" s="103"/>
      <c r="K279" s="104"/>
      <c r="L279" s="105"/>
      <c r="M279" s="106"/>
      <c r="N279" s="107"/>
    </row>
    <row r="280" spans="1:14" s="65" customFormat="1" ht="12.75" customHeight="1" x14ac:dyDescent="0.2">
      <c r="A280" s="30"/>
      <c r="B280" s="31"/>
      <c r="C280" s="34"/>
      <c r="D280" s="33"/>
      <c r="E280" s="32"/>
      <c r="F280" s="48"/>
      <c r="G280" s="29"/>
      <c r="H280" s="29"/>
      <c r="I280" s="102"/>
      <c r="J280" s="103"/>
      <c r="K280" s="104"/>
      <c r="L280" s="105"/>
      <c r="M280" s="106"/>
      <c r="N280" s="107"/>
    </row>
    <row r="281" spans="1:14" s="65" customFormat="1" ht="12.75" customHeight="1" x14ac:dyDescent="0.2">
      <c r="A281" s="30"/>
      <c r="B281" s="31"/>
      <c r="C281" s="34"/>
      <c r="D281" s="33"/>
      <c r="E281" s="32"/>
      <c r="F281" s="48"/>
      <c r="G281" s="29"/>
      <c r="H281" s="29"/>
      <c r="I281" s="102"/>
      <c r="J281" s="103"/>
      <c r="K281" s="104"/>
      <c r="L281" s="105"/>
      <c r="M281" s="106"/>
      <c r="N281" s="107"/>
    </row>
    <row r="282" spans="1:14" s="65" customFormat="1" ht="12.75" customHeight="1" x14ac:dyDescent="0.2">
      <c r="A282" s="30"/>
      <c r="B282" s="31"/>
      <c r="C282" s="34"/>
      <c r="D282" s="33"/>
      <c r="E282" s="32"/>
      <c r="F282" s="48"/>
      <c r="G282" s="29"/>
      <c r="H282" s="29"/>
      <c r="I282" s="102"/>
      <c r="J282" s="103"/>
      <c r="K282" s="104"/>
      <c r="L282" s="105"/>
      <c r="M282" s="106"/>
      <c r="N282" s="107"/>
    </row>
    <row r="283" spans="1:14" s="65" customFormat="1" ht="12.75" customHeight="1" x14ac:dyDescent="0.2">
      <c r="A283" s="30"/>
      <c r="B283" s="31"/>
      <c r="C283" s="34"/>
      <c r="D283" s="33"/>
      <c r="E283" s="32"/>
      <c r="F283" s="48"/>
      <c r="G283" s="29"/>
      <c r="H283" s="29"/>
      <c r="I283" s="102"/>
      <c r="J283" s="103"/>
      <c r="K283" s="104"/>
      <c r="L283" s="105"/>
      <c r="M283" s="106"/>
      <c r="N283" s="107"/>
    </row>
    <row r="284" spans="1:14" s="65" customFormat="1" ht="12.75" customHeight="1" x14ac:dyDescent="0.2">
      <c r="A284" s="30"/>
      <c r="B284" s="31"/>
      <c r="C284" s="34"/>
      <c r="D284" s="33"/>
      <c r="E284" s="32"/>
      <c r="F284" s="48"/>
      <c r="G284" s="29"/>
      <c r="H284" s="29"/>
      <c r="I284" s="102"/>
      <c r="J284" s="103"/>
      <c r="K284" s="104"/>
      <c r="L284" s="105"/>
      <c r="M284" s="106"/>
      <c r="N284" s="107"/>
    </row>
    <row r="285" spans="1:14" s="65" customFormat="1" ht="12.75" customHeight="1" x14ac:dyDescent="0.2">
      <c r="A285" s="30"/>
      <c r="B285" s="31"/>
      <c r="C285" s="34"/>
      <c r="D285" s="33"/>
      <c r="E285" s="32"/>
      <c r="F285" s="48"/>
      <c r="G285" s="29"/>
      <c r="H285" s="29"/>
      <c r="I285" s="102"/>
      <c r="J285" s="103"/>
      <c r="K285" s="104"/>
      <c r="L285" s="105"/>
      <c r="M285" s="106"/>
      <c r="N285" s="107"/>
    </row>
    <row r="286" spans="1:14" s="65" customFormat="1" ht="12.75" customHeight="1" x14ac:dyDescent="0.2">
      <c r="A286" s="30"/>
      <c r="B286" s="31"/>
      <c r="C286" s="34"/>
      <c r="D286" s="33"/>
      <c r="E286" s="32"/>
      <c r="F286" s="48"/>
      <c r="G286" s="29"/>
      <c r="H286" s="29"/>
      <c r="I286" s="102"/>
      <c r="J286" s="103"/>
      <c r="K286" s="104"/>
      <c r="L286" s="105"/>
      <c r="M286" s="106"/>
      <c r="N286" s="107"/>
    </row>
    <row r="287" spans="1:14" s="65" customFormat="1" ht="12.75" customHeight="1" x14ac:dyDescent="0.2">
      <c r="A287" s="30"/>
      <c r="B287" s="31"/>
      <c r="C287" s="34"/>
      <c r="D287" s="33"/>
      <c r="E287" s="32"/>
      <c r="F287" s="48"/>
      <c r="G287" s="29"/>
      <c r="H287" s="29"/>
      <c r="I287" s="102"/>
      <c r="J287" s="103"/>
      <c r="K287" s="104"/>
      <c r="L287" s="105"/>
      <c r="M287" s="106"/>
      <c r="N287" s="107"/>
    </row>
    <row r="288" spans="1:14" s="65" customFormat="1" ht="12.75" customHeight="1" x14ac:dyDescent="0.2">
      <c r="A288" s="30"/>
      <c r="B288" s="31"/>
      <c r="C288" s="34"/>
      <c r="D288" s="33"/>
      <c r="E288" s="32"/>
      <c r="F288" s="48"/>
      <c r="G288" s="29"/>
      <c r="H288" s="29"/>
      <c r="I288" s="102"/>
      <c r="J288" s="103"/>
      <c r="K288" s="104"/>
      <c r="L288" s="105"/>
      <c r="M288" s="106"/>
      <c r="N288" s="107"/>
    </row>
    <row r="289" spans="1:14" s="65" customFormat="1" ht="12.75" customHeight="1" x14ac:dyDescent="0.2">
      <c r="A289" s="30"/>
      <c r="B289" s="31"/>
      <c r="C289" s="34"/>
      <c r="D289" s="33"/>
      <c r="E289" s="32"/>
      <c r="F289" s="48"/>
      <c r="G289" s="29"/>
      <c r="H289" s="29"/>
      <c r="I289" s="102"/>
      <c r="J289" s="103"/>
      <c r="K289" s="104"/>
      <c r="L289" s="105"/>
      <c r="M289" s="106"/>
      <c r="N289" s="107"/>
    </row>
    <row r="290" spans="1:14" s="65" customFormat="1" ht="12.75" customHeight="1" x14ac:dyDescent="0.2">
      <c r="A290" s="30"/>
      <c r="B290" s="31"/>
      <c r="C290" s="34"/>
      <c r="D290" s="33"/>
      <c r="E290" s="32"/>
      <c r="F290" s="48"/>
      <c r="G290" s="29"/>
      <c r="H290" s="29"/>
      <c r="I290" s="102"/>
      <c r="J290" s="103"/>
      <c r="K290" s="104"/>
      <c r="L290" s="105"/>
      <c r="M290" s="106"/>
      <c r="N290" s="107"/>
    </row>
    <row r="291" spans="1:14" s="65" customFormat="1" ht="12.75" customHeight="1" x14ac:dyDescent="0.2">
      <c r="A291" s="30"/>
      <c r="B291" s="31"/>
      <c r="C291" s="34"/>
      <c r="D291" s="33"/>
      <c r="E291" s="32"/>
      <c r="F291" s="48"/>
      <c r="G291" s="29"/>
      <c r="H291" s="29"/>
      <c r="I291" s="102"/>
      <c r="J291" s="103"/>
      <c r="K291" s="104"/>
      <c r="L291" s="105"/>
      <c r="M291" s="106"/>
      <c r="N291" s="107"/>
    </row>
    <row r="292" spans="1:14" s="65" customFormat="1" ht="12.75" customHeight="1" x14ac:dyDescent="0.2">
      <c r="A292" s="30"/>
      <c r="B292" s="31"/>
      <c r="C292" s="34"/>
      <c r="D292" s="33"/>
      <c r="E292" s="32"/>
      <c r="F292" s="48"/>
      <c r="G292" s="29"/>
      <c r="H292" s="29"/>
      <c r="I292" s="102"/>
      <c r="J292" s="103"/>
      <c r="K292" s="104"/>
      <c r="L292" s="105"/>
      <c r="M292" s="106"/>
      <c r="N292" s="107"/>
    </row>
    <row r="293" spans="1:14" s="65" customFormat="1" ht="12.75" customHeight="1" x14ac:dyDescent="0.2">
      <c r="A293" s="30"/>
      <c r="B293" s="31"/>
      <c r="C293" s="34"/>
      <c r="D293" s="33"/>
      <c r="E293" s="32"/>
      <c r="F293" s="48"/>
      <c r="G293" s="29"/>
      <c r="H293" s="29"/>
      <c r="I293" s="102"/>
      <c r="J293" s="103"/>
      <c r="K293" s="104"/>
      <c r="L293" s="105"/>
      <c r="M293" s="106"/>
      <c r="N293" s="107"/>
    </row>
    <row r="294" spans="1:14" s="65" customFormat="1" ht="12.75" customHeight="1" x14ac:dyDescent="0.2">
      <c r="A294" s="30"/>
      <c r="B294" s="31"/>
      <c r="C294" s="34"/>
      <c r="D294" s="33"/>
      <c r="E294" s="32"/>
      <c r="F294" s="48"/>
      <c r="G294" s="29"/>
      <c r="H294" s="29"/>
      <c r="I294" s="102"/>
      <c r="J294" s="103"/>
      <c r="K294" s="104"/>
      <c r="L294" s="105"/>
      <c r="M294" s="106"/>
      <c r="N294" s="107"/>
    </row>
    <row r="295" spans="1:14" s="65" customFormat="1" ht="12.75" customHeight="1" x14ac:dyDescent="0.2">
      <c r="A295" s="30"/>
      <c r="B295" s="31"/>
      <c r="C295" s="34"/>
      <c r="D295" s="33"/>
      <c r="E295" s="32"/>
      <c r="F295" s="48"/>
      <c r="G295" s="29"/>
      <c r="H295" s="29"/>
      <c r="I295" s="102"/>
      <c r="J295" s="103"/>
      <c r="K295" s="104"/>
      <c r="L295" s="105"/>
      <c r="M295" s="106"/>
      <c r="N295" s="107"/>
    </row>
    <row r="296" spans="1:14" s="65" customFormat="1" ht="12.75" customHeight="1" x14ac:dyDescent="0.2">
      <c r="A296" s="30"/>
      <c r="B296" s="31"/>
      <c r="C296" s="34"/>
      <c r="D296" s="33"/>
      <c r="E296" s="32"/>
      <c r="F296" s="48"/>
      <c r="G296" s="29"/>
      <c r="H296" s="29"/>
      <c r="I296" s="102"/>
      <c r="J296" s="103"/>
      <c r="K296" s="104"/>
      <c r="L296" s="105"/>
      <c r="M296" s="106"/>
      <c r="N296" s="107"/>
    </row>
    <row r="297" spans="1:14" s="65" customFormat="1" ht="12.75" customHeight="1" x14ac:dyDescent="0.2">
      <c r="A297" s="30"/>
      <c r="B297" s="31"/>
      <c r="C297" s="34"/>
      <c r="D297" s="33"/>
      <c r="E297" s="32"/>
      <c r="F297" s="48"/>
      <c r="G297" s="29"/>
      <c r="H297" s="29"/>
      <c r="I297" s="102"/>
      <c r="J297" s="103"/>
      <c r="K297" s="104"/>
      <c r="L297" s="105"/>
      <c r="M297" s="106"/>
      <c r="N297" s="107"/>
    </row>
    <row r="298" spans="1:14" s="65" customFormat="1" ht="12.75" customHeight="1" x14ac:dyDescent="0.2">
      <c r="A298" s="30"/>
      <c r="B298" s="31"/>
      <c r="C298" s="34"/>
      <c r="D298" s="33"/>
      <c r="E298" s="32"/>
      <c r="F298" s="48"/>
      <c r="G298" s="29"/>
      <c r="H298" s="29"/>
      <c r="I298" s="102"/>
      <c r="J298" s="103"/>
      <c r="K298" s="104"/>
      <c r="L298" s="105"/>
      <c r="M298" s="106"/>
      <c r="N298" s="107"/>
    </row>
    <row r="299" spans="1:14" s="65" customFormat="1" ht="12.75" customHeight="1" x14ac:dyDescent="0.2">
      <c r="A299" s="30"/>
      <c r="B299" s="31"/>
      <c r="C299" s="34"/>
      <c r="D299" s="33"/>
      <c r="E299" s="32"/>
      <c r="F299" s="48"/>
      <c r="G299" s="29"/>
      <c r="H299" s="29"/>
      <c r="I299" s="102"/>
      <c r="J299" s="103"/>
      <c r="K299" s="104"/>
      <c r="L299" s="105"/>
      <c r="M299" s="106"/>
      <c r="N299" s="107"/>
    </row>
    <row r="300" spans="1:14" s="65" customFormat="1" ht="12.75" customHeight="1" x14ac:dyDescent="0.2">
      <c r="A300" s="30"/>
      <c r="B300" s="31"/>
      <c r="C300" s="34"/>
      <c r="D300" s="33"/>
      <c r="E300" s="32"/>
      <c r="F300" s="48"/>
      <c r="G300" s="29"/>
      <c r="H300" s="29"/>
      <c r="I300" s="102"/>
      <c r="J300" s="103"/>
      <c r="K300" s="104"/>
      <c r="L300" s="105"/>
      <c r="M300" s="106"/>
      <c r="N300" s="107"/>
    </row>
    <row r="301" spans="1:14" s="65" customFormat="1" ht="12.75" customHeight="1" x14ac:dyDescent="0.2">
      <c r="A301" s="30"/>
      <c r="B301" s="31"/>
      <c r="C301" s="34"/>
      <c r="D301" s="33"/>
      <c r="E301" s="32"/>
      <c r="F301" s="48"/>
      <c r="G301" s="29"/>
      <c r="H301" s="29"/>
      <c r="I301" s="102"/>
      <c r="J301" s="103"/>
      <c r="K301" s="104"/>
      <c r="L301" s="105"/>
      <c r="M301" s="106"/>
      <c r="N301" s="107"/>
    </row>
    <row r="302" spans="1:14" s="65" customFormat="1" ht="12.75" customHeight="1" x14ac:dyDescent="0.2">
      <c r="A302" s="30"/>
      <c r="B302" s="31"/>
      <c r="C302" s="34"/>
      <c r="D302" s="33"/>
      <c r="E302" s="32"/>
      <c r="F302" s="48"/>
      <c r="G302" s="29"/>
      <c r="H302" s="29"/>
      <c r="I302" s="102"/>
      <c r="J302" s="103"/>
      <c r="K302" s="104"/>
      <c r="L302" s="105"/>
      <c r="M302" s="106"/>
      <c r="N302" s="107"/>
    </row>
    <row r="303" spans="1:14" s="65" customFormat="1" ht="12.75" customHeight="1" x14ac:dyDescent="0.2">
      <c r="A303" s="30"/>
      <c r="B303" s="31"/>
      <c r="C303" s="34"/>
      <c r="D303" s="33"/>
      <c r="E303" s="32"/>
      <c r="F303" s="48"/>
      <c r="G303" s="29"/>
      <c r="H303" s="29"/>
      <c r="I303" s="102"/>
      <c r="J303" s="103"/>
      <c r="K303" s="104"/>
      <c r="L303" s="105"/>
      <c r="M303" s="106"/>
      <c r="N303" s="107"/>
    </row>
    <row r="304" spans="1:14" s="65" customFormat="1" ht="12.75" customHeight="1" x14ac:dyDescent="0.2">
      <c r="A304" s="30"/>
      <c r="B304" s="31"/>
      <c r="C304" s="34"/>
      <c r="D304" s="33"/>
      <c r="E304" s="32"/>
      <c r="F304" s="48"/>
      <c r="G304" s="29"/>
      <c r="H304" s="29"/>
      <c r="I304" s="102"/>
      <c r="J304" s="103"/>
      <c r="K304" s="104"/>
      <c r="L304" s="105"/>
      <c r="M304" s="106"/>
      <c r="N304" s="107"/>
    </row>
    <row r="305" spans="1:19" s="65" customFormat="1" ht="12.75" customHeight="1" x14ac:dyDescent="0.2">
      <c r="A305" s="30"/>
      <c r="B305" s="31"/>
      <c r="C305" s="34"/>
      <c r="D305" s="33"/>
      <c r="E305" s="32"/>
      <c r="F305" s="48"/>
      <c r="G305" s="29"/>
      <c r="H305" s="29"/>
      <c r="I305" s="102"/>
      <c r="J305" s="103"/>
      <c r="K305" s="104"/>
      <c r="L305" s="105"/>
      <c r="M305" s="106"/>
      <c r="N305" s="107"/>
      <c r="S305" s="130"/>
    </row>
    <row r="306" spans="1:19" s="65" customFormat="1" ht="12.75" customHeight="1" x14ac:dyDescent="0.2">
      <c r="A306" s="30"/>
      <c r="B306" s="31"/>
      <c r="C306" s="34"/>
      <c r="D306" s="33"/>
      <c r="E306" s="32"/>
      <c r="F306" s="48"/>
      <c r="G306" s="29"/>
      <c r="H306" s="29"/>
      <c r="I306" s="102"/>
      <c r="J306" s="103"/>
      <c r="K306" s="104"/>
      <c r="L306" s="105"/>
      <c r="M306" s="106"/>
      <c r="N306" s="107"/>
      <c r="S306" s="130"/>
    </row>
    <row r="307" spans="1:19" s="65" customFormat="1" ht="12.75" customHeight="1" x14ac:dyDescent="0.2">
      <c r="A307" s="30"/>
      <c r="B307" s="31"/>
      <c r="C307" s="34"/>
      <c r="D307" s="33"/>
      <c r="E307" s="32"/>
      <c r="F307" s="48"/>
      <c r="G307" s="29"/>
      <c r="H307" s="29"/>
      <c r="I307" s="102"/>
      <c r="J307" s="103"/>
      <c r="K307" s="104"/>
      <c r="L307" s="105"/>
      <c r="M307" s="106"/>
      <c r="N307" s="107"/>
      <c r="S307" s="130"/>
    </row>
    <row r="308" spans="1:19" s="65" customFormat="1" ht="12.75" customHeight="1" x14ac:dyDescent="0.2">
      <c r="A308" s="30"/>
      <c r="B308" s="31"/>
      <c r="C308" s="34"/>
      <c r="D308" s="33"/>
      <c r="E308" s="32"/>
      <c r="F308" s="48"/>
      <c r="G308" s="29"/>
      <c r="H308" s="29"/>
      <c r="I308" s="102"/>
      <c r="J308" s="103"/>
      <c r="K308" s="104"/>
      <c r="L308" s="105"/>
      <c r="M308" s="106"/>
      <c r="N308" s="107"/>
      <c r="S308" s="130"/>
    </row>
    <row r="309" spans="1:19" s="65" customFormat="1" ht="12.75" customHeight="1" x14ac:dyDescent="0.2">
      <c r="A309" s="30"/>
      <c r="B309" s="31"/>
      <c r="C309" s="34"/>
      <c r="D309" s="33"/>
      <c r="E309" s="32"/>
      <c r="F309" s="48"/>
      <c r="G309" s="29"/>
      <c r="H309" s="29"/>
      <c r="I309" s="102"/>
      <c r="J309" s="103"/>
      <c r="K309" s="104"/>
      <c r="L309" s="105"/>
      <c r="M309" s="106"/>
      <c r="N309" s="107"/>
      <c r="S309" s="130"/>
    </row>
    <row r="310" spans="1:19" s="65" customFormat="1" ht="12.75" customHeight="1" x14ac:dyDescent="0.2">
      <c r="A310" s="30"/>
      <c r="B310" s="31"/>
      <c r="C310" s="34"/>
      <c r="D310" s="33"/>
      <c r="E310" s="32"/>
      <c r="F310" s="48"/>
      <c r="G310" s="29"/>
      <c r="H310" s="29"/>
      <c r="I310" s="102"/>
      <c r="J310" s="103"/>
      <c r="K310" s="104"/>
      <c r="L310" s="105"/>
      <c r="M310" s="106"/>
      <c r="N310" s="107"/>
      <c r="S310" s="130"/>
    </row>
    <row r="311" spans="1:19" s="65" customFormat="1" ht="12.75" customHeight="1" x14ac:dyDescent="0.2">
      <c r="A311" s="30"/>
      <c r="B311" s="31"/>
      <c r="C311" s="34"/>
      <c r="D311" s="33"/>
      <c r="E311" s="32"/>
      <c r="F311" s="48"/>
      <c r="G311" s="29"/>
      <c r="H311" s="29"/>
      <c r="I311" s="102"/>
      <c r="J311" s="103"/>
      <c r="K311" s="104"/>
      <c r="L311" s="105"/>
      <c r="M311" s="106"/>
      <c r="N311" s="107"/>
      <c r="S311" s="130"/>
    </row>
    <row r="312" spans="1:19" s="65" customFormat="1" ht="12.75" customHeight="1" x14ac:dyDescent="0.2">
      <c r="A312" s="30"/>
      <c r="B312" s="31"/>
      <c r="C312" s="34"/>
      <c r="D312" s="33"/>
      <c r="E312" s="32"/>
      <c r="F312" s="48"/>
      <c r="G312" s="29"/>
      <c r="H312" s="29"/>
      <c r="I312" s="102"/>
      <c r="J312" s="103"/>
      <c r="K312" s="104"/>
      <c r="L312" s="105"/>
      <c r="M312" s="106"/>
      <c r="N312" s="107"/>
      <c r="S312" s="130"/>
    </row>
    <row r="313" spans="1:19" s="65" customFormat="1" ht="12.75" customHeight="1" x14ac:dyDescent="0.2">
      <c r="A313" s="30"/>
      <c r="B313" s="31"/>
      <c r="C313" s="34"/>
      <c r="D313" s="33"/>
      <c r="E313" s="32"/>
      <c r="F313" s="48"/>
      <c r="G313" s="29"/>
      <c r="H313" s="29"/>
      <c r="I313" s="102"/>
      <c r="J313" s="103"/>
      <c r="K313" s="104"/>
      <c r="L313" s="105"/>
      <c r="M313" s="106"/>
      <c r="N313" s="107"/>
      <c r="S313" s="130"/>
    </row>
    <row r="314" spans="1:19" s="65" customFormat="1" ht="12.75" customHeight="1" x14ac:dyDescent="0.2">
      <c r="A314" s="30"/>
      <c r="B314" s="31"/>
      <c r="C314" s="34"/>
      <c r="D314" s="33"/>
      <c r="E314" s="32"/>
      <c r="F314" s="48"/>
      <c r="G314" s="29"/>
      <c r="H314" s="29"/>
      <c r="I314" s="102"/>
      <c r="J314" s="103"/>
      <c r="K314" s="104"/>
      <c r="L314" s="105"/>
      <c r="M314" s="106"/>
      <c r="N314" s="107"/>
      <c r="S314" s="130"/>
    </row>
    <row r="315" spans="1:19" s="65" customFormat="1" ht="12.75" customHeight="1" x14ac:dyDescent="0.2">
      <c r="A315" s="30"/>
      <c r="B315" s="31"/>
      <c r="C315" s="34"/>
      <c r="D315" s="33"/>
      <c r="E315" s="32"/>
      <c r="F315" s="48"/>
      <c r="G315" s="29"/>
      <c r="H315" s="29"/>
      <c r="I315" s="102"/>
      <c r="J315" s="103"/>
      <c r="K315" s="104"/>
      <c r="L315" s="105"/>
      <c r="M315" s="106"/>
      <c r="N315" s="107"/>
      <c r="S315" s="130"/>
    </row>
    <row r="316" spans="1:19" s="65" customFormat="1" ht="12.75" customHeight="1" x14ac:dyDescent="0.2">
      <c r="A316" s="30"/>
      <c r="B316" s="31"/>
      <c r="C316" s="34"/>
      <c r="D316" s="33"/>
      <c r="E316" s="32"/>
      <c r="F316" s="48"/>
      <c r="G316" s="29"/>
      <c r="H316" s="29"/>
      <c r="I316" s="102"/>
      <c r="J316" s="103"/>
      <c r="K316" s="104"/>
      <c r="L316" s="105"/>
      <c r="M316" s="106"/>
      <c r="N316" s="107"/>
      <c r="S316" s="130"/>
    </row>
    <row r="317" spans="1:19" s="65" customFormat="1" ht="12.75" customHeight="1" x14ac:dyDescent="0.2">
      <c r="A317" s="30"/>
      <c r="B317" s="31"/>
      <c r="C317" s="34"/>
      <c r="D317" s="33"/>
      <c r="E317" s="32"/>
      <c r="F317" s="48"/>
      <c r="G317" s="29"/>
      <c r="H317" s="29"/>
      <c r="I317" s="102"/>
      <c r="J317" s="103"/>
      <c r="K317" s="104"/>
      <c r="L317" s="105"/>
      <c r="M317" s="106"/>
      <c r="N317" s="107"/>
      <c r="S317" s="130"/>
    </row>
    <row r="318" spans="1:19" s="65" customFormat="1" ht="12.75" customHeight="1" x14ac:dyDescent="0.2">
      <c r="A318" s="30"/>
      <c r="B318" s="31"/>
      <c r="C318" s="34"/>
      <c r="D318" s="33"/>
      <c r="E318" s="32"/>
      <c r="F318" s="48"/>
      <c r="G318" s="29"/>
      <c r="H318" s="29"/>
      <c r="I318" s="102"/>
      <c r="J318" s="103"/>
      <c r="K318" s="104"/>
      <c r="L318" s="105"/>
      <c r="M318" s="106"/>
      <c r="N318" s="107"/>
      <c r="S318" s="130"/>
    </row>
    <row r="319" spans="1:19" s="65" customFormat="1" ht="12.75" customHeight="1" x14ac:dyDescent="0.2">
      <c r="A319" s="30"/>
      <c r="B319" s="31"/>
      <c r="C319" s="34"/>
      <c r="D319" s="33"/>
      <c r="E319" s="32"/>
      <c r="F319" s="48"/>
      <c r="G319" s="29"/>
      <c r="H319" s="29"/>
      <c r="I319" s="102"/>
      <c r="J319" s="103"/>
      <c r="K319" s="104"/>
      <c r="L319" s="105"/>
      <c r="M319" s="106"/>
      <c r="N319" s="107"/>
      <c r="S319" s="130"/>
    </row>
    <row r="320" spans="1:19" s="65" customFormat="1" ht="12.75" customHeight="1" x14ac:dyDescent="0.2">
      <c r="A320" s="30"/>
      <c r="B320" s="31"/>
      <c r="C320" s="34"/>
      <c r="D320" s="33"/>
      <c r="E320" s="32"/>
      <c r="F320" s="48"/>
      <c r="G320" s="29"/>
      <c r="H320" s="29"/>
      <c r="I320" s="102"/>
      <c r="J320" s="103"/>
      <c r="K320" s="104"/>
      <c r="L320" s="105"/>
      <c r="M320" s="106"/>
      <c r="N320" s="107"/>
      <c r="S320" s="130"/>
    </row>
    <row r="321" spans="1:14" s="65" customFormat="1" ht="12.75" customHeight="1" x14ac:dyDescent="0.2">
      <c r="A321" s="30"/>
      <c r="B321" s="31"/>
      <c r="C321" s="34"/>
      <c r="D321" s="33"/>
      <c r="E321" s="32"/>
      <c r="F321" s="48"/>
      <c r="G321" s="29"/>
      <c r="H321" s="29"/>
      <c r="I321" s="102"/>
      <c r="J321" s="103"/>
      <c r="K321" s="104"/>
      <c r="L321" s="105"/>
      <c r="M321" s="106"/>
      <c r="N321" s="107"/>
    </row>
    <row r="322" spans="1:14" s="65" customFormat="1" ht="12.75" customHeight="1" x14ac:dyDescent="0.2">
      <c r="A322" s="30"/>
      <c r="B322" s="31"/>
      <c r="C322" s="34"/>
      <c r="D322" s="33"/>
      <c r="E322" s="32"/>
      <c r="F322" s="48"/>
      <c r="G322" s="29"/>
      <c r="H322" s="29"/>
      <c r="I322" s="102"/>
      <c r="J322" s="103"/>
      <c r="K322" s="104"/>
      <c r="L322" s="105"/>
      <c r="M322" s="106"/>
      <c r="N322" s="107"/>
    </row>
    <row r="323" spans="1:14" s="65" customFormat="1" ht="12.75" customHeight="1" x14ac:dyDescent="0.2">
      <c r="A323" s="30"/>
      <c r="B323" s="31"/>
      <c r="C323" s="34"/>
      <c r="D323" s="33"/>
      <c r="E323" s="32"/>
      <c r="F323" s="48"/>
      <c r="G323" s="29"/>
      <c r="H323" s="29"/>
      <c r="I323" s="102"/>
      <c r="J323" s="103"/>
      <c r="K323" s="104"/>
      <c r="L323" s="105"/>
      <c r="M323" s="106"/>
      <c r="N323" s="107"/>
    </row>
    <row r="324" spans="1:14" s="65" customFormat="1" ht="12.75" customHeight="1" x14ac:dyDescent="0.2">
      <c r="A324" s="30"/>
      <c r="B324" s="31"/>
      <c r="C324" s="34"/>
      <c r="D324" s="33"/>
      <c r="E324" s="32"/>
      <c r="F324" s="48"/>
      <c r="G324" s="29"/>
      <c r="H324" s="29"/>
      <c r="I324" s="102"/>
      <c r="J324" s="103"/>
      <c r="K324" s="104"/>
      <c r="L324" s="105"/>
      <c r="M324" s="106"/>
      <c r="N324" s="107"/>
    </row>
    <row r="325" spans="1:14" s="65" customFormat="1" ht="12.75" customHeight="1" x14ac:dyDescent="0.2">
      <c r="A325" s="30"/>
      <c r="B325" s="31"/>
      <c r="C325" s="34"/>
      <c r="D325" s="33"/>
      <c r="E325" s="32"/>
      <c r="F325" s="48"/>
      <c r="G325" s="29"/>
      <c r="H325" s="29"/>
      <c r="I325" s="102"/>
      <c r="J325" s="103"/>
      <c r="K325" s="104"/>
      <c r="L325" s="105"/>
      <c r="M325" s="106"/>
      <c r="N325" s="107"/>
    </row>
    <row r="326" spans="1:14" s="65" customFormat="1" ht="12.75" customHeight="1" x14ac:dyDescent="0.2">
      <c r="A326" s="30"/>
      <c r="B326" s="31"/>
      <c r="C326" s="34"/>
      <c r="D326" s="33"/>
      <c r="E326" s="32"/>
      <c r="F326" s="48"/>
      <c r="G326" s="29"/>
      <c r="H326" s="29"/>
      <c r="I326" s="102"/>
      <c r="J326" s="103"/>
      <c r="K326" s="104"/>
      <c r="L326" s="105"/>
      <c r="M326" s="106"/>
      <c r="N326" s="107"/>
    </row>
    <row r="327" spans="1:14" s="65" customFormat="1" ht="12.75" customHeight="1" x14ac:dyDescent="0.2">
      <c r="A327" s="30"/>
      <c r="B327" s="31"/>
      <c r="C327" s="34"/>
      <c r="D327" s="33"/>
      <c r="E327" s="32"/>
      <c r="F327" s="48"/>
      <c r="G327" s="29"/>
      <c r="H327" s="29"/>
      <c r="I327" s="102"/>
      <c r="J327" s="103"/>
      <c r="K327" s="104"/>
      <c r="L327" s="105"/>
      <c r="M327" s="106"/>
      <c r="N327" s="107"/>
    </row>
    <row r="328" spans="1:14" s="65" customFormat="1" ht="12.75" customHeight="1" x14ac:dyDescent="0.2">
      <c r="A328" s="30"/>
      <c r="B328" s="31"/>
      <c r="C328" s="34"/>
      <c r="D328" s="33"/>
      <c r="E328" s="32"/>
      <c r="F328" s="48"/>
      <c r="G328" s="29"/>
      <c r="H328" s="29"/>
      <c r="I328" s="102"/>
      <c r="J328" s="103"/>
      <c r="K328" s="104"/>
      <c r="L328" s="105"/>
      <c r="M328" s="106"/>
      <c r="N328" s="107"/>
    </row>
    <row r="329" spans="1:14" s="65" customFormat="1" ht="12.75" customHeight="1" x14ac:dyDescent="0.2">
      <c r="A329" s="30"/>
      <c r="B329" s="31"/>
      <c r="C329" s="34"/>
      <c r="D329" s="33"/>
      <c r="E329" s="32"/>
      <c r="F329" s="48"/>
      <c r="G329" s="29"/>
      <c r="H329" s="29"/>
      <c r="I329" s="102"/>
      <c r="J329" s="103"/>
      <c r="K329" s="104"/>
      <c r="L329" s="105"/>
      <c r="M329" s="106"/>
      <c r="N329" s="107"/>
    </row>
    <row r="330" spans="1:14" s="65" customFormat="1" ht="12.75" customHeight="1" x14ac:dyDescent="0.2">
      <c r="A330" s="30"/>
      <c r="B330" s="31"/>
      <c r="C330" s="34"/>
      <c r="D330" s="33"/>
      <c r="E330" s="32"/>
      <c r="F330" s="48"/>
      <c r="G330" s="29"/>
      <c r="H330" s="29"/>
      <c r="I330" s="102"/>
      <c r="J330" s="103"/>
      <c r="K330" s="104"/>
      <c r="L330" s="105"/>
      <c r="M330" s="106"/>
      <c r="N330" s="107"/>
    </row>
    <row r="331" spans="1:14" s="65" customFormat="1" ht="12.75" customHeight="1" x14ac:dyDescent="0.2">
      <c r="A331" s="30"/>
      <c r="B331" s="31"/>
      <c r="C331" s="34"/>
      <c r="D331" s="33"/>
      <c r="E331" s="32"/>
      <c r="F331" s="48"/>
      <c r="G331" s="29"/>
      <c r="H331" s="29"/>
      <c r="I331" s="102"/>
      <c r="J331" s="103"/>
      <c r="K331" s="104"/>
      <c r="L331" s="105"/>
      <c r="M331" s="106"/>
      <c r="N331" s="107"/>
    </row>
    <row r="332" spans="1:14" s="65" customFormat="1" ht="12.75" customHeight="1" x14ac:dyDescent="0.2">
      <c r="A332" s="30"/>
      <c r="B332" s="31"/>
      <c r="C332" s="34"/>
      <c r="D332" s="33"/>
      <c r="E332" s="32"/>
      <c r="F332" s="48"/>
      <c r="G332" s="29"/>
      <c r="H332" s="29"/>
      <c r="I332" s="102"/>
      <c r="J332" s="103"/>
      <c r="K332" s="104"/>
      <c r="L332" s="105"/>
      <c r="M332" s="106"/>
      <c r="N332" s="107"/>
    </row>
    <row r="333" spans="1:14" s="65" customFormat="1" ht="12.75" customHeight="1" x14ac:dyDescent="0.2">
      <c r="A333" s="30"/>
      <c r="B333" s="31"/>
      <c r="C333" s="34"/>
      <c r="D333" s="33"/>
      <c r="E333" s="32"/>
      <c r="F333" s="48"/>
      <c r="G333" s="29"/>
      <c r="H333" s="29"/>
      <c r="I333" s="102"/>
      <c r="J333" s="103"/>
      <c r="K333" s="104"/>
      <c r="L333" s="105"/>
      <c r="M333" s="106"/>
      <c r="N333" s="107"/>
    </row>
    <row r="334" spans="1:14" s="65" customFormat="1" ht="12.75" customHeight="1" x14ac:dyDescent="0.2">
      <c r="A334" s="30"/>
      <c r="B334" s="31"/>
      <c r="C334" s="34"/>
      <c r="D334" s="33"/>
      <c r="E334" s="32"/>
      <c r="F334" s="48"/>
      <c r="G334" s="29"/>
      <c r="H334" s="29"/>
      <c r="I334" s="102"/>
      <c r="J334" s="103"/>
      <c r="K334" s="104"/>
      <c r="L334" s="105"/>
      <c r="M334" s="106"/>
      <c r="N334" s="107"/>
    </row>
    <row r="335" spans="1:14" s="65" customFormat="1" ht="12.75" customHeight="1" x14ac:dyDescent="0.2">
      <c r="A335" s="30"/>
      <c r="B335" s="31"/>
      <c r="C335" s="34"/>
      <c r="D335" s="33"/>
      <c r="E335" s="32"/>
      <c r="F335" s="48"/>
      <c r="G335" s="29"/>
      <c r="H335" s="29"/>
      <c r="I335" s="102"/>
      <c r="J335" s="103"/>
      <c r="K335" s="104"/>
      <c r="L335" s="105"/>
      <c r="M335" s="106"/>
      <c r="N335" s="107"/>
    </row>
    <row r="336" spans="1:14" s="65" customFormat="1" ht="12.75" customHeight="1" x14ac:dyDescent="0.2">
      <c r="A336" s="30"/>
      <c r="B336" s="31"/>
      <c r="C336" s="34"/>
      <c r="D336" s="33"/>
      <c r="E336" s="32"/>
      <c r="F336" s="48"/>
      <c r="G336" s="29"/>
      <c r="H336" s="29"/>
      <c r="I336" s="102"/>
      <c r="J336" s="103"/>
      <c r="K336" s="104"/>
      <c r="L336" s="105"/>
      <c r="M336" s="106"/>
      <c r="N336" s="107"/>
    </row>
    <row r="337" spans="1:14" s="65" customFormat="1" ht="12.75" customHeight="1" x14ac:dyDescent="0.2">
      <c r="A337" s="30"/>
      <c r="B337" s="31"/>
      <c r="C337" s="34"/>
      <c r="D337" s="33"/>
      <c r="E337" s="32"/>
      <c r="F337" s="48"/>
      <c r="G337" s="29"/>
      <c r="H337" s="29"/>
      <c r="I337" s="102"/>
      <c r="J337" s="103"/>
      <c r="K337" s="104"/>
      <c r="L337" s="105"/>
      <c r="M337" s="106"/>
      <c r="N337" s="107"/>
    </row>
    <row r="338" spans="1:14" s="65" customFormat="1" ht="12.75" customHeight="1" x14ac:dyDescent="0.2">
      <c r="A338" s="30"/>
      <c r="B338" s="31"/>
      <c r="C338" s="34"/>
      <c r="D338" s="33"/>
      <c r="E338" s="32"/>
      <c r="F338" s="48"/>
      <c r="G338" s="29"/>
      <c r="H338" s="29"/>
      <c r="I338" s="102"/>
      <c r="J338" s="103"/>
      <c r="K338" s="104"/>
      <c r="L338" s="105"/>
      <c r="M338" s="106"/>
      <c r="N338" s="107"/>
    </row>
    <row r="339" spans="1:14" s="65" customFormat="1" ht="12.75" customHeight="1" x14ac:dyDescent="0.2">
      <c r="A339" s="30"/>
      <c r="B339" s="31"/>
      <c r="C339" s="34"/>
      <c r="D339" s="33"/>
      <c r="E339" s="32"/>
      <c r="F339" s="48"/>
      <c r="G339" s="29"/>
      <c r="H339" s="29"/>
      <c r="I339" s="102"/>
      <c r="J339" s="103"/>
      <c r="K339" s="104"/>
      <c r="L339" s="105"/>
      <c r="M339" s="106"/>
      <c r="N339" s="107"/>
    </row>
    <row r="340" spans="1:14" s="65" customFormat="1" ht="12.75" customHeight="1" x14ac:dyDescent="0.2">
      <c r="A340" s="30"/>
      <c r="B340" s="31"/>
      <c r="C340" s="34"/>
      <c r="D340" s="33"/>
      <c r="E340" s="32"/>
      <c r="F340" s="48"/>
      <c r="G340" s="29"/>
      <c r="H340" s="29"/>
      <c r="I340" s="102"/>
      <c r="J340" s="103"/>
      <c r="K340" s="104"/>
      <c r="L340" s="105"/>
      <c r="M340" s="106"/>
      <c r="N340" s="107"/>
    </row>
    <row r="341" spans="1:14" s="65" customFormat="1" ht="12.75" customHeight="1" x14ac:dyDescent="0.2">
      <c r="A341" s="30"/>
      <c r="B341" s="31"/>
      <c r="C341" s="34"/>
      <c r="D341" s="33"/>
      <c r="E341" s="32"/>
      <c r="F341" s="48"/>
      <c r="G341" s="29"/>
      <c r="H341" s="29"/>
      <c r="I341" s="102"/>
      <c r="J341" s="103"/>
      <c r="K341" s="104"/>
      <c r="L341" s="105"/>
      <c r="M341" s="106"/>
      <c r="N341" s="107"/>
    </row>
    <row r="342" spans="1:14" s="65" customFormat="1" ht="12.75" customHeight="1" x14ac:dyDescent="0.2">
      <c r="A342" s="30"/>
      <c r="B342" s="31"/>
      <c r="C342" s="34"/>
      <c r="D342" s="33"/>
      <c r="E342" s="32"/>
      <c r="F342" s="48"/>
      <c r="G342" s="29"/>
      <c r="H342" s="29"/>
      <c r="I342" s="102"/>
      <c r="J342" s="103"/>
      <c r="K342" s="104"/>
      <c r="L342" s="105"/>
      <c r="M342" s="106"/>
      <c r="N342" s="107"/>
    </row>
    <row r="343" spans="1:14" s="65" customFormat="1" ht="12.75" customHeight="1" x14ac:dyDescent="0.2">
      <c r="A343" s="30"/>
      <c r="B343" s="31"/>
      <c r="C343" s="34"/>
      <c r="D343" s="33"/>
      <c r="E343" s="32"/>
      <c r="F343" s="48"/>
      <c r="G343" s="29"/>
      <c r="H343" s="29"/>
      <c r="I343" s="102"/>
      <c r="J343" s="103"/>
      <c r="K343" s="104"/>
      <c r="L343" s="105"/>
      <c r="M343" s="106"/>
      <c r="N343" s="107"/>
    </row>
    <row r="344" spans="1:14" s="65" customFormat="1" ht="12.75" customHeight="1" x14ac:dyDescent="0.2">
      <c r="A344" s="30"/>
      <c r="B344" s="31"/>
      <c r="C344" s="34"/>
      <c r="D344" s="33"/>
      <c r="E344" s="32"/>
      <c r="F344" s="48"/>
      <c r="G344" s="29"/>
      <c r="H344" s="29"/>
      <c r="I344" s="102"/>
      <c r="J344" s="103"/>
      <c r="K344" s="104"/>
      <c r="L344" s="105"/>
      <c r="M344" s="106"/>
      <c r="N344" s="107"/>
    </row>
    <row r="345" spans="1:14" s="65" customFormat="1" ht="12.75" customHeight="1" x14ac:dyDescent="0.2">
      <c r="A345" s="30"/>
      <c r="B345" s="31"/>
      <c r="C345" s="34"/>
      <c r="D345" s="33"/>
      <c r="E345" s="32"/>
      <c r="F345" s="48"/>
      <c r="G345" s="29"/>
      <c r="H345" s="29"/>
      <c r="I345" s="102"/>
      <c r="J345" s="103"/>
      <c r="K345" s="104"/>
      <c r="L345" s="105"/>
      <c r="M345" s="106"/>
      <c r="N345" s="107"/>
    </row>
    <row r="346" spans="1:14" s="65" customFormat="1" ht="12.75" customHeight="1" x14ac:dyDescent="0.2">
      <c r="A346" s="30"/>
      <c r="B346" s="31"/>
      <c r="C346" s="34"/>
      <c r="D346" s="33"/>
      <c r="E346" s="32"/>
      <c r="F346" s="48"/>
      <c r="G346" s="29"/>
      <c r="H346" s="29"/>
      <c r="I346" s="102"/>
      <c r="J346" s="103"/>
      <c r="K346" s="104"/>
      <c r="L346" s="105"/>
      <c r="M346" s="106"/>
      <c r="N346" s="107"/>
    </row>
    <row r="347" spans="1:14" s="65" customFormat="1" ht="12.75" customHeight="1" x14ac:dyDescent="0.2">
      <c r="A347" s="30"/>
      <c r="B347" s="31"/>
      <c r="C347" s="34"/>
      <c r="D347" s="33"/>
      <c r="E347" s="32"/>
      <c r="F347" s="48"/>
      <c r="G347" s="29"/>
      <c r="H347" s="29"/>
      <c r="I347" s="102"/>
      <c r="J347" s="103"/>
      <c r="K347" s="104"/>
      <c r="L347" s="105"/>
      <c r="M347" s="106"/>
      <c r="N347" s="107"/>
    </row>
    <row r="348" spans="1:14" s="65" customFormat="1" ht="12.75" customHeight="1" x14ac:dyDescent="0.2">
      <c r="A348" s="30"/>
      <c r="B348" s="31"/>
      <c r="C348" s="34"/>
      <c r="D348" s="33"/>
      <c r="E348" s="32"/>
      <c r="F348" s="48"/>
      <c r="G348" s="29"/>
      <c r="H348" s="29"/>
      <c r="I348" s="102"/>
      <c r="J348" s="103"/>
      <c r="K348" s="104"/>
      <c r="L348" s="105"/>
      <c r="M348" s="106"/>
      <c r="N348" s="107"/>
    </row>
    <row r="349" spans="1:14" s="65" customFormat="1" ht="12.75" customHeight="1" x14ac:dyDescent="0.2">
      <c r="A349" s="30"/>
      <c r="B349" s="31"/>
      <c r="C349" s="34"/>
      <c r="D349" s="33"/>
      <c r="E349" s="32"/>
      <c r="F349" s="48"/>
      <c r="G349" s="29"/>
      <c r="H349" s="29"/>
      <c r="I349" s="102"/>
      <c r="J349" s="103"/>
      <c r="K349" s="104"/>
      <c r="L349" s="105"/>
      <c r="M349" s="106"/>
      <c r="N349" s="107"/>
    </row>
    <row r="350" spans="1:14" s="65" customFormat="1" ht="12.75" customHeight="1" x14ac:dyDescent="0.2">
      <c r="A350" s="30"/>
      <c r="B350" s="31"/>
      <c r="C350" s="34"/>
      <c r="D350" s="33"/>
      <c r="E350" s="32"/>
      <c r="F350" s="48"/>
      <c r="G350" s="29"/>
      <c r="H350" s="29"/>
      <c r="I350" s="102"/>
      <c r="J350" s="103"/>
      <c r="K350" s="104"/>
      <c r="L350" s="105"/>
      <c r="M350" s="106"/>
      <c r="N350" s="107"/>
    </row>
    <row r="351" spans="1:14" s="65" customFormat="1" ht="12.75" customHeight="1" x14ac:dyDescent="0.2">
      <c r="A351" s="30"/>
      <c r="B351" s="31"/>
      <c r="C351" s="34"/>
      <c r="D351" s="33"/>
      <c r="E351" s="32"/>
      <c r="F351" s="48"/>
      <c r="G351" s="29"/>
      <c r="H351" s="29"/>
      <c r="I351" s="102"/>
      <c r="J351" s="103"/>
      <c r="K351" s="104"/>
      <c r="L351" s="105"/>
      <c r="M351" s="106"/>
      <c r="N351" s="107"/>
    </row>
    <row r="352" spans="1:14" s="65" customFormat="1" ht="12.75" customHeight="1" x14ac:dyDescent="0.2">
      <c r="A352" s="30"/>
      <c r="B352" s="31"/>
      <c r="C352" s="34"/>
      <c r="D352" s="33"/>
      <c r="E352" s="32"/>
      <c r="F352" s="48"/>
      <c r="G352" s="29"/>
      <c r="H352" s="29"/>
      <c r="I352" s="102"/>
      <c r="J352" s="103"/>
      <c r="K352" s="104"/>
      <c r="L352" s="105"/>
      <c r="M352" s="106"/>
      <c r="N352" s="107"/>
    </row>
    <row r="353" spans="1:14" s="65" customFormat="1" ht="12.75" customHeight="1" x14ac:dyDescent="0.2">
      <c r="A353" s="30"/>
      <c r="B353" s="31"/>
      <c r="C353" s="34"/>
      <c r="D353" s="33"/>
      <c r="E353" s="32"/>
      <c r="F353" s="48"/>
      <c r="G353" s="29"/>
      <c r="H353" s="29"/>
      <c r="I353" s="102"/>
      <c r="J353" s="103"/>
      <c r="K353" s="104"/>
      <c r="L353" s="105"/>
      <c r="M353" s="106"/>
      <c r="N353" s="107"/>
    </row>
    <row r="354" spans="1:14" s="65" customFormat="1" ht="12.75" customHeight="1" x14ac:dyDescent="0.2">
      <c r="A354" s="30"/>
      <c r="B354" s="31"/>
      <c r="C354" s="34"/>
      <c r="D354" s="33"/>
      <c r="E354" s="32"/>
      <c r="F354" s="48"/>
      <c r="G354" s="29"/>
      <c r="H354" s="29"/>
      <c r="I354" s="102"/>
      <c r="J354" s="103"/>
      <c r="K354" s="104"/>
      <c r="L354" s="105"/>
      <c r="M354" s="106"/>
      <c r="N354" s="107"/>
    </row>
    <row r="355" spans="1:14" s="65" customFormat="1" ht="12.75" customHeight="1" x14ac:dyDescent="0.2">
      <c r="A355" s="30"/>
      <c r="B355" s="31"/>
      <c r="C355" s="34"/>
      <c r="D355" s="33"/>
      <c r="E355" s="32"/>
      <c r="F355" s="48"/>
      <c r="G355" s="29"/>
      <c r="H355" s="29"/>
      <c r="I355" s="102"/>
      <c r="J355" s="103"/>
      <c r="K355" s="104"/>
      <c r="L355" s="105"/>
      <c r="M355" s="106"/>
      <c r="N355" s="107"/>
    </row>
    <row r="356" spans="1:14" s="65" customFormat="1" ht="12.75" customHeight="1" x14ac:dyDescent="0.2">
      <c r="A356" s="30"/>
      <c r="B356" s="31"/>
      <c r="C356" s="34"/>
      <c r="D356" s="33"/>
      <c r="E356" s="32"/>
      <c r="F356" s="48"/>
      <c r="G356" s="29"/>
      <c r="H356" s="29"/>
      <c r="I356" s="102"/>
      <c r="J356" s="103"/>
      <c r="K356" s="104"/>
      <c r="L356" s="105"/>
      <c r="M356" s="106"/>
      <c r="N356" s="107"/>
    </row>
    <row r="357" spans="1:14" s="65" customFormat="1" ht="12.75" customHeight="1" x14ac:dyDescent="0.2">
      <c r="A357" s="30"/>
      <c r="B357" s="31"/>
      <c r="C357" s="34"/>
      <c r="D357" s="33"/>
      <c r="E357" s="32"/>
      <c r="F357" s="48"/>
      <c r="G357" s="29"/>
      <c r="H357" s="29"/>
      <c r="I357" s="102"/>
      <c r="J357" s="103"/>
      <c r="K357" s="104"/>
      <c r="L357" s="105"/>
      <c r="M357" s="106"/>
      <c r="N357" s="107"/>
    </row>
    <row r="358" spans="1:14" s="65" customFormat="1" ht="12.75" customHeight="1" x14ac:dyDescent="0.2">
      <c r="A358" s="30"/>
      <c r="B358" s="31"/>
      <c r="C358" s="34"/>
      <c r="D358" s="33"/>
      <c r="E358" s="32"/>
      <c r="F358" s="48"/>
      <c r="G358" s="29"/>
      <c r="H358" s="29"/>
      <c r="I358" s="102"/>
      <c r="J358" s="103"/>
      <c r="K358" s="104"/>
      <c r="L358" s="105"/>
      <c r="M358" s="106"/>
      <c r="N358" s="107"/>
    </row>
    <row r="359" spans="1:14" s="65" customFormat="1" ht="12.75" customHeight="1" x14ac:dyDescent="0.2">
      <c r="A359" s="30"/>
      <c r="B359" s="31"/>
      <c r="C359" s="34"/>
      <c r="D359" s="33"/>
      <c r="E359" s="32"/>
      <c r="F359" s="48"/>
      <c r="G359" s="29"/>
      <c r="H359" s="29"/>
      <c r="I359" s="102"/>
      <c r="J359" s="103"/>
      <c r="K359" s="104"/>
      <c r="L359" s="105"/>
      <c r="M359" s="106"/>
      <c r="N359" s="107"/>
    </row>
    <row r="360" spans="1:14" s="65" customFormat="1" ht="12.75" customHeight="1" x14ac:dyDescent="0.2">
      <c r="A360" s="30"/>
      <c r="B360" s="31"/>
      <c r="C360" s="34"/>
      <c r="D360" s="33"/>
      <c r="E360" s="32"/>
      <c r="F360" s="48"/>
      <c r="G360" s="29"/>
      <c r="H360" s="29"/>
      <c r="I360" s="102"/>
      <c r="J360" s="103"/>
      <c r="K360" s="104"/>
      <c r="L360" s="105"/>
      <c r="M360" s="106"/>
      <c r="N360" s="107"/>
    </row>
    <row r="361" spans="1:14" s="65" customFormat="1" ht="12.75" customHeight="1" x14ac:dyDescent="0.2">
      <c r="A361" s="30"/>
      <c r="B361" s="31"/>
      <c r="C361" s="34"/>
      <c r="D361" s="33"/>
      <c r="E361" s="32"/>
      <c r="F361" s="48"/>
      <c r="G361" s="29"/>
      <c r="H361" s="29"/>
      <c r="I361" s="102"/>
      <c r="J361" s="103"/>
      <c r="K361" s="104"/>
      <c r="L361" s="105"/>
      <c r="M361" s="106"/>
      <c r="N361" s="107"/>
    </row>
    <row r="362" spans="1:14" s="65" customFormat="1" ht="12.75" customHeight="1" x14ac:dyDescent="0.2">
      <c r="A362" s="30"/>
      <c r="B362" s="31"/>
      <c r="C362" s="34"/>
      <c r="D362" s="33"/>
      <c r="E362" s="32"/>
      <c r="F362" s="48"/>
      <c r="G362" s="29"/>
      <c r="H362" s="29"/>
      <c r="I362" s="102"/>
      <c r="J362" s="103"/>
      <c r="K362" s="104"/>
      <c r="L362" s="105"/>
      <c r="M362" s="106"/>
      <c r="N362" s="107"/>
    </row>
    <row r="363" spans="1:14" s="65" customFormat="1" ht="12.75" customHeight="1" x14ac:dyDescent="0.2">
      <c r="A363" s="30"/>
      <c r="B363" s="31"/>
      <c r="C363" s="34"/>
      <c r="D363" s="33"/>
      <c r="E363" s="32"/>
      <c r="F363" s="48"/>
      <c r="G363" s="29"/>
      <c r="H363" s="29"/>
      <c r="I363" s="102"/>
      <c r="J363" s="103"/>
      <c r="K363" s="104"/>
      <c r="L363" s="105"/>
      <c r="M363" s="106"/>
      <c r="N363" s="107"/>
    </row>
    <row r="364" spans="1:14" s="65" customFormat="1" ht="12.75" customHeight="1" x14ac:dyDescent="0.2">
      <c r="A364" s="30"/>
      <c r="B364" s="31"/>
      <c r="C364" s="34"/>
      <c r="D364" s="33"/>
      <c r="E364" s="32"/>
      <c r="F364" s="48"/>
      <c r="G364" s="29"/>
      <c r="H364" s="29"/>
      <c r="I364" s="102"/>
      <c r="J364" s="103"/>
      <c r="K364" s="104"/>
      <c r="L364" s="105"/>
      <c r="M364" s="106"/>
      <c r="N364" s="107"/>
    </row>
    <row r="365" spans="1:14" s="65" customFormat="1" ht="12.75" customHeight="1" x14ac:dyDescent="0.2">
      <c r="A365" s="30"/>
      <c r="B365" s="31"/>
      <c r="C365" s="34"/>
      <c r="D365" s="33"/>
      <c r="E365" s="32"/>
      <c r="F365" s="48"/>
      <c r="G365" s="29"/>
      <c r="H365" s="29"/>
      <c r="I365" s="102"/>
      <c r="J365" s="103"/>
      <c r="K365" s="104"/>
      <c r="L365" s="105"/>
      <c r="M365" s="106"/>
      <c r="N365" s="107"/>
    </row>
    <row r="366" spans="1:14" s="65" customFormat="1" ht="12.75" customHeight="1" x14ac:dyDescent="0.2">
      <c r="A366" s="30"/>
      <c r="B366" s="31"/>
      <c r="C366" s="34"/>
      <c r="D366" s="33"/>
      <c r="E366" s="32"/>
      <c r="F366" s="48"/>
      <c r="G366" s="29"/>
      <c r="H366" s="29"/>
      <c r="I366" s="102"/>
      <c r="J366" s="103"/>
      <c r="K366" s="104"/>
      <c r="L366" s="105"/>
      <c r="M366" s="106"/>
      <c r="N366" s="107"/>
    </row>
    <row r="367" spans="1:14" s="65" customFormat="1" ht="12.75" customHeight="1" x14ac:dyDescent="0.2">
      <c r="A367" s="30"/>
      <c r="B367" s="31"/>
      <c r="C367" s="34"/>
      <c r="D367" s="33"/>
      <c r="E367" s="32"/>
      <c r="F367" s="48"/>
      <c r="G367" s="29"/>
      <c r="H367" s="29"/>
      <c r="I367" s="102"/>
      <c r="J367" s="103"/>
      <c r="K367" s="104"/>
      <c r="L367" s="105"/>
      <c r="M367" s="106"/>
      <c r="N367" s="107"/>
    </row>
    <row r="368" spans="1:14" s="65" customFormat="1" ht="12.75" customHeight="1" x14ac:dyDescent="0.2">
      <c r="A368" s="30"/>
      <c r="B368" s="31"/>
      <c r="C368" s="34"/>
      <c r="D368" s="33"/>
      <c r="E368" s="32"/>
      <c r="F368" s="48"/>
      <c r="G368" s="29"/>
      <c r="H368" s="29"/>
      <c r="I368" s="102"/>
      <c r="J368" s="103"/>
      <c r="K368" s="104"/>
      <c r="L368" s="105"/>
      <c r="M368" s="106"/>
      <c r="N368" s="107"/>
    </row>
    <row r="369" spans="1:28" s="65" customFormat="1" ht="12.75" customHeight="1" x14ac:dyDescent="0.2">
      <c r="A369" s="30"/>
      <c r="B369" s="31"/>
      <c r="C369" s="34"/>
      <c r="D369" s="33"/>
      <c r="E369" s="32"/>
      <c r="F369" s="48"/>
      <c r="G369" s="29"/>
      <c r="H369" s="29"/>
      <c r="I369" s="102"/>
      <c r="J369" s="103"/>
      <c r="K369" s="104"/>
      <c r="L369" s="105"/>
      <c r="M369" s="106"/>
      <c r="N369" s="107"/>
    </row>
    <row r="370" spans="1:28" s="65" customFormat="1" ht="12.75" customHeight="1" x14ac:dyDescent="0.2">
      <c r="A370" s="30"/>
      <c r="B370" s="31"/>
      <c r="C370" s="34"/>
      <c r="D370" s="33"/>
      <c r="E370" s="32"/>
      <c r="F370" s="48"/>
      <c r="G370" s="29"/>
      <c r="H370" s="29"/>
      <c r="I370" s="102"/>
      <c r="J370" s="103"/>
      <c r="K370" s="104"/>
      <c r="L370" s="105"/>
      <c r="M370" s="106"/>
      <c r="N370" s="107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</row>
    <row r="371" spans="1:28" s="65" customFormat="1" ht="12.75" customHeight="1" x14ac:dyDescent="0.2">
      <c r="A371" s="30"/>
      <c r="B371" s="31"/>
      <c r="C371" s="34"/>
      <c r="D371" s="33"/>
      <c r="E371" s="32"/>
      <c r="F371" s="48"/>
      <c r="G371" s="29"/>
      <c r="H371" s="29"/>
      <c r="I371" s="102"/>
      <c r="J371" s="103"/>
      <c r="K371" s="104"/>
      <c r="L371" s="105"/>
      <c r="M371" s="106"/>
      <c r="N371" s="107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</row>
    <row r="372" spans="1:28" s="65" customFormat="1" ht="12.75" customHeight="1" x14ac:dyDescent="0.2">
      <c r="A372" s="30"/>
      <c r="B372" s="31"/>
      <c r="C372" s="34"/>
      <c r="D372" s="33"/>
      <c r="E372" s="32"/>
      <c r="F372" s="48"/>
      <c r="G372" s="29"/>
      <c r="H372" s="29"/>
      <c r="I372" s="102"/>
      <c r="J372" s="103"/>
      <c r="K372" s="104"/>
      <c r="L372" s="105"/>
      <c r="M372" s="106"/>
      <c r="N372" s="107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</row>
    <row r="373" spans="1:28" s="65" customFormat="1" ht="12.75" customHeight="1" x14ac:dyDescent="0.2">
      <c r="A373" s="30"/>
      <c r="B373" s="31"/>
      <c r="C373" s="34"/>
      <c r="D373" s="33"/>
      <c r="E373" s="32"/>
      <c r="F373" s="48"/>
      <c r="G373" s="29"/>
      <c r="H373" s="29"/>
      <c r="I373" s="102"/>
      <c r="J373" s="103"/>
      <c r="K373" s="104"/>
      <c r="L373" s="105"/>
      <c r="M373" s="106"/>
      <c r="N373" s="107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</row>
    <row r="374" spans="1:28" s="65" customFormat="1" ht="12.75" customHeight="1" x14ac:dyDescent="0.2">
      <c r="A374" s="30"/>
      <c r="B374" s="31"/>
      <c r="C374" s="34"/>
      <c r="D374" s="33"/>
      <c r="E374" s="32"/>
      <c r="F374" s="48"/>
      <c r="G374" s="29"/>
      <c r="H374" s="29"/>
      <c r="I374" s="102"/>
      <c r="J374" s="103"/>
      <c r="K374" s="104"/>
      <c r="L374" s="105"/>
      <c r="M374" s="106"/>
      <c r="N374" s="107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</row>
    <row r="375" spans="1:28" s="65" customFormat="1" ht="12.75" customHeight="1" x14ac:dyDescent="0.2">
      <c r="A375" s="30"/>
      <c r="B375" s="31"/>
      <c r="C375" s="34"/>
      <c r="D375" s="33"/>
      <c r="E375" s="32"/>
      <c r="F375" s="48"/>
      <c r="G375" s="29"/>
      <c r="H375" s="29"/>
      <c r="I375" s="102"/>
      <c r="J375" s="103"/>
      <c r="K375" s="104"/>
      <c r="L375" s="105"/>
      <c r="M375" s="106"/>
      <c r="N375" s="107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</row>
    <row r="376" spans="1:28" s="65" customFormat="1" ht="12.75" customHeight="1" x14ac:dyDescent="0.2">
      <c r="A376" s="30"/>
      <c r="B376" s="31"/>
      <c r="C376" s="34"/>
      <c r="D376" s="33"/>
      <c r="E376" s="32"/>
      <c r="F376" s="48"/>
      <c r="G376" s="29"/>
      <c r="H376" s="29"/>
      <c r="I376" s="102"/>
      <c r="J376" s="103"/>
      <c r="K376" s="104"/>
      <c r="L376" s="105"/>
      <c r="M376" s="106"/>
      <c r="N376" s="107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</row>
    <row r="377" spans="1:28" s="65" customFormat="1" ht="12.75" customHeight="1" x14ac:dyDescent="0.2">
      <c r="A377" s="30"/>
      <c r="B377" s="31"/>
      <c r="C377" s="34"/>
      <c r="D377" s="33"/>
      <c r="E377" s="32"/>
      <c r="F377" s="48"/>
      <c r="G377" s="29"/>
      <c r="H377" s="29"/>
      <c r="I377" s="102"/>
      <c r="J377" s="103"/>
      <c r="K377" s="104"/>
      <c r="L377" s="105"/>
      <c r="M377" s="106"/>
      <c r="N377" s="107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</row>
    <row r="378" spans="1:28" s="65" customFormat="1" ht="12.75" customHeight="1" x14ac:dyDescent="0.2">
      <c r="A378" s="30"/>
      <c r="B378" s="31"/>
      <c r="C378" s="34"/>
      <c r="D378" s="33"/>
      <c r="E378" s="32"/>
      <c r="F378" s="48"/>
      <c r="G378" s="29"/>
      <c r="H378" s="29"/>
      <c r="I378" s="102"/>
      <c r="J378" s="103"/>
      <c r="K378" s="104"/>
      <c r="L378" s="105"/>
      <c r="M378" s="106"/>
      <c r="N378" s="107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</row>
    <row r="379" spans="1:28" s="65" customFormat="1" ht="12.75" customHeight="1" x14ac:dyDescent="0.2">
      <c r="B379" s="66"/>
      <c r="C379" s="67"/>
      <c r="D379" s="68"/>
      <c r="E379" s="68"/>
      <c r="F379" s="68"/>
      <c r="I379" s="114"/>
      <c r="J379" s="115"/>
      <c r="K379" s="116"/>
      <c r="L379" s="117"/>
      <c r="M379" s="117"/>
      <c r="N379" s="117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</row>
    <row r="380" spans="1:28" s="65" customFormat="1" ht="12.75" customHeight="1" x14ac:dyDescent="0.2">
      <c r="B380" s="66"/>
      <c r="C380" s="67"/>
      <c r="D380" s="68"/>
      <c r="E380" s="68"/>
      <c r="F380" s="68"/>
      <c r="I380" s="114"/>
      <c r="J380" s="115"/>
      <c r="K380" s="116"/>
      <c r="L380" s="117"/>
      <c r="M380" s="117"/>
      <c r="N380" s="117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</row>
    <row r="381" spans="1:28" s="65" customFormat="1" ht="12.75" customHeight="1" x14ac:dyDescent="0.2">
      <c r="B381" s="66"/>
      <c r="C381" s="67"/>
      <c r="D381" s="68"/>
      <c r="E381" s="68"/>
      <c r="F381" s="68"/>
      <c r="I381" s="114"/>
      <c r="J381" s="115"/>
      <c r="K381" s="116"/>
      <c r="L381" s="117"/>
      <c r="M381" s="117"/>
      <c r="N381" s="117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</row>
    <row r="382" spans="1:28" s="65" customFormat="1" ht="12.75" customHeight="1" x14ac:dyDescent="0.2">
      <c r="B382" s="66"/>
      <c r="C382" s="67"/>
      <c r="D382" s="68"/>
      <c r="E382" s="68"/>
      <c r="F382" s="68"/>
      <c r="I382" s="114"/>
      <c r="J382" s="115"/>
      <c r="K382" s="116"/>
      <c r="L382" s="117"/>
      <c r="M382" s="117"/>
      <c r="N382" s="117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</row>
    <row r="383" spans="1:28" s="65" customFormat="1" ht="12.75" customHeight="1" x14ac:dyDescent="0.2">
      <c r="B383" s="66"/>
      <c r="C383" s="67"/>
      <c r="D383" s="68"/>
      <c r="E383" s="68"/>
      <c r="F383" s="68"/>
      <c r="I383" s="114"/>
      <c r="J383" s="115"/>
      <c r="K383" s="116"/>
      <c r="L383" s="117"/>
      <c r="M383" s="117"/>
      <c r="N383" s="117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</row>
    <row r="384" spans="1:28" s="65" customFormat="1" ht="12.75" customHeight="1" x14ac:dyDescent="0.2">
      <c r="B384" s="66"/>
      <c r="C384" s="67"/>
      <c r="D384" s="68"/>
      <c r="E384" s="68"/>
      <c r="F384" s="68"/>
      <c r="I384" s="114"/>
      <c r="J384" s="115"/>
      <c r="K384" s="116"/>
      <c r="L384" s="117"/>
      <c r="M384" s="117"/>
      <c r="N384" s="117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</row>
    <row r="385" spans="2:28" s="65" customFormat="1" ht="12.75" customHeight="1" x14ac:dyDescent="0.2">
      <c r="B385" s="66"/>
      <c r="C385" s="67"/>
      <c r="D385" s="68"/>
      <c r="E385" s="68"/>
      <c r="F385" s="68"/>
      <c r="I385" s="114"/>
      <c r="J385" s="115"/>
      <c r="K385" s="116"/>
      <c r="L385" s="117"/>
      <c r="M385" s="117"/>
      <c r="N385" s="117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</row>
    <row r="386" spans="2:28" s="69" customFormat="1" ht="12.75" customHeight="1" x14ac:dyDescent="0.2">
      <c r="B386" s="70"/>
      <c r="C386" s="71"/>
      <c r="D386" s="72"/>
      <c r="E386" s="72"/>
      <c r="F386" s="72"/>
      <c r="I386" s="114"/>
      <c r="J386" s="115"/>
      <c r="K386" s="116"/>
      <c r="L386" s="117"/>
      <c r="M386" s="117"/>
      <c r="N386" s="117"/>
    </row>
    <row r="387" spans="2:28" s="69" customFormat="1" ht="12.75" customHeight="1" x14ac:dyDescent="0.2">
      <c r="B387" s="70"/>
      <c r="C387" s="71"/>
      <c r="D387" s="72"/>
      <c r="E387" s="72"/>
      <c r="F387" s="72"/>
      <c r="I387" s="114"/>
      <c r="J387" s="115"/>
      <c r="K387" s="116"/>
      <c r="L387" s="117"/>
      <c r="M387" s="117"/>
      <c r="N387" s="117"/>
    </row>
    <row r="388" spans="2:28" s="69" customFormat="1" ht="12.75" customHeight="1" x14ac:dyDescent="0.2">
      <c r="B388" s="70"/>
      <c r="C388" s="71"/>
      <c r="D388" s="72"/>
      <c r="E388" s="72"/>
      <c r="F388" s="72"/>
      <c r="I388" s="114"/>
      <c r="J388" s="115"/>
      <c r="K388" s="116"/>
      <c r="L388" s="117"/>
      <c r="M388" s="117"/>
      <c r="N388" s="117"/>
    </row>
    <row r="389" spans="2:28" s="69" customFormat="1" ht="12.75" customHeight="1" x14ac:dyDescent="0.2">
      <c r="B389" s="70"/>
      <c r="C389" s="71"/>
      <c r="D389" s="72"/>
      <c r="E389" s="72"/>
      <c r="F389" s="72"/>
      <c r="I389" s="114"/>
      <c r="J389" s="115"/>
      <c r="K389" s="116"/>
      <c r="L389" s="117"/>
      <c r="M389" s="117"/>
      <c r="N389" s="117"/>
    </row>
    <row r="390" spans="2:28" s="69" customFormat="1" ht="12.75" customHeight="1" x14ac:dyDescent="0.2">
      <c r="B390" s="70"/>
      <c r="C390" s="71"/>
      <c r="D390" s="72"/>
      <c r="E390" s="72"/>
      <c r="F390" s="72"/>
      <c r="I390" s="114"/>
      <c r="J390" s="115"/>
      <c r="K390" s="116"/>
      <c r="L390" s="117"/>
      <c r="M390" s="117"/>
      <c r="N390" s="117"/>
    </row>
    <row r="391" spans="2:28" s="69" customFormat="1" ht="12.75" customHeight="1" x14ac:dyDescent="0.2">
      <c r="B391" s="70"/>
      <c r="C391" s="71"/>
      <c r="D391" s="72"/>
      <c r="E391" s="72"/>
      <c r="F391" s="72"/>
      <c r="I391" s="114"/>
      <c r="J391" s="115"/>
      <c r="K391" s="116"/>
      <c r="L391" s="117"/>
      <c r="M391" s="117"/>
      <c r="N391" s="117"/>
    </row>
    <row r="392" spans="2:28" s="69" customFormat="1" ht="12.75" customHeight="1" x14ac:dyDescent="0.2">
      <c r="B392" s="70"/>
      <c r="C392" s="71"/>
      <c r="D392" s="72"/>
      <c r="E392" s="72"/>
      <c r="F392" s="72"/>
      <c r="I392" s="114"/>
      <c r="J392" s="115"/>
      <c r="K392" s="116"/>
      <c r="L392" s="117"/>
      <c r="M392" s="117"/>
      <c r="N392" s="117"/>
    </row>
    <row r="393" spans="2:28" s="69" customFormat="1" ht="12.75" customHeight="1" x14ac:dyDescent="0.2">
      <c r="B393" s="70"/>
      <c r="C393" s="71"/>
      <c r="D393" s="72"/>
      <c r="E393" s="72"/>
      <c r="F393" s="72"/>
      <c r="I393" s="80"/>
      <c r="J393" s="118"/>
      <c r="K393" s="119"/>
      <c r="L393" s="120"/>
      <c r="M393" s="120"/>
      <c r="N393" s="120"/>
    </row>
    <row r="394" spans="2:28" s="69" customFormat="1" ht="12.75" customHeight="1" x14ac:dyDescent="0.2">
      <c r="B394" s="70"/>
      <c r="C394" s="71"/>
      <c r="D394" s="72"/>
      <c r="E394" s="72"/>
      <c r="F394" s="72"/>
      <c r="I394" s="80"/>
      <c r="J394" s="118"/>
      <c r="K394" s="119"/>
      <c r="L394" s="120"/>
      <c r="M394" s="120"/>
      <c r="N394" s="120"/>
    </row>
    <row r="395" spans="2:28" s="69" customFormat="1" ht="12.75" customHeight="1" x14ac:dyDescent="0.2">
      <c r="B395" s="70"/>
      <c r="C395" s="71"/>
      <c r="D395" s="72"/>
      <c r="E395" s="72"/>
      <c r="F395" s="72"/>
      <c r="I395" s="80"/>
      <c r="J395" s="118"/>
      <c r="K395" s="119"/>
      <c r="L395" s="120"/>
      <c r="M395" s="120"/>
      <c r="N395" s="120"/>
    </row>
    <row r="396" spans="2:28" s="69" customFormat="1" ht="12.75" customHeight="1" x14ac:dyDescent="0.2">
      <c r="B396" s="70"/>
      <c r="C396" s="71"/>
      <c r="D396" s="72"/>
      <c r="E396" s="72"/>
      <c r="F396" s="72"/>
      <c r="I396" s="80"/>
      <c r="J396" s="118"/>
      <c r="K396" s="119"/>
      <c r="L396" s="120"/>
      <c r="M396" s="120"/>
      <c r="N396" s="120"/>
    </row>
    <row r="397" spans="2:28" s="69" customFormat="1" ht="12.75" customHeight="1" x14ac:dyDescent="0.2">
      <c r="B397" s="70"/>
      <c r="C397" s="71"/>
      <c r="D397" s="72"/>
      <c r="E397" s="72"/>
      <c r="F397" s="72"/>
      <c r="I397" s="80"/>
      <c r="J397" s="118"/>
      <c r="K397" s="119"/>
      <c r="L397" s="120"/>
      <c r="M397" s="120"/>
      <c r="N397" s="120"/>
    </row>
    <row r="398" spans="2:28" s="69" customFormat="1" ht="12.75" customHeight="1" x14ac:dyDescent="0.2">
      <c r="B398" s="70"/>
      <c r="C398" s="71"/>
      <c r="D398" s="72"/>
      <c r="E398" s="72"/>
      <c r="F398" s="72"/>
      <c r="I398" s="80"/>
      <c r="J398" s="118"/>
      <c r="K398" s="119"/>
      <c r="L398" s="120"/>
      <c r="M398" s="120"/>
      <c r="N398" s="120"/>
    </row>
    <row r="399" spans="2:28" s="69" customFormat="1" ht="12.75" customHeight="1" x14ac:dyDescent="0.2">
      <c r="B399" s="70"/>
      <c r="C399" s="71"/>
      <c r="D399" s="72"/>
      <c r="E399" s="72"/>
      <c r="F399" s="72"/>
      <c r="I399" s="80"/>
      <c r="J399" s="118"/>
      <c r="K399" s="119"/>
      <c r="L399" s="120"/>
      <c r="M399" s="120"/>
      <c r="N399" s="120"/>
    </row>
    <row r="400" spans="2:28" s="69" customFormat="1" ht="12.75" customHeight="1" x14ac:dyDescent="0.2">
      <c r="B400" s="70"/>
      <c r="C400" s="71"/>
      <c r="D400" s="72"/>
      <c r="E400" s="72"/>
      <c r="F400" s="72"/>
      <c r="I400" s="80"/>
      <c r="J400" s="118"/>
      <c r="K400" s="119"/>
      <c r="L400" s="120"/>
      <c r="M400" s="120"/>
      <c r="N400" s="120"/>
    </row>
    <row r="401" spans="2:14" s="69" customFormat="1" ht="12.75" customHeight="1" x14ac:dyDescent="0.2">
      <c r="B401" s="70"/>
      <c r="C401" s="71"/>
      <c r="D401" s="72"/>
      <c r="E401" s="72"/>
      <c r="F401" s="72"/>
      <c r="I401" s="80"/>
      <c r="J401" s="118"/>
      <c r="K401" s="119"/>
      <c r="L401" s="120"/>
      <c r="M401" s="120"/>
      <c r="N401" s="120"/>
    </row>
    <row r="402" spans="2:14" s="69" customFormat="1" ht="12.75" customHeight="1" x14ac:dyDescent="0.2">
      <c r="B402" s="70"/>
      <c r="C402" s="71"/>
      <c r="D402" s="72"/>
      <c r="E402" s="72"/>
      <c r="F402" s="72"/>
      <c r="I402" s="80"/>
      <c r="J402" s="118"/>
      <c r="K402" s="119"/>
      <c r="L402" s="120"/>
      <c r="M402" s="120"/>
      <c r="N402" s="120"/>
    </row>
    <row r="403" spans="2:14" s="69" customFormat="1" ht="12.75" customHeight="1" x14ac:dyDescent="0.2">
      <c r="B403" s="70"/>
      <c r="C403" s="71"/>
      <c r="D403" s="72"/>
      <c r="E403" s="72"/>
      <c r="F403" s="72"/>
      <c r="I403" s="80"/>
      <c r="J403" s="118"/>
      <c r="K403" s="119"/>
      <c r="L403" s="120"/>
      <c r="M403" s="120"/>
      <c r="N403" s="120"/>
    </row>
    <row r="404" spans="2:14" s="69" customFormat="1" ht="12.75" customHeight="1" x14ac:dyDescent="0.2">
      <c r="B404" s="70"/>
      <c r="C404" s="71"/>
      <c r="D404" s="72"/>
      <c r="E404" s="72"/>
      <c r="F404" s="72"/>
      <c r="I404" s="80"/>
      <c r="J404" s="118"/>
      <c r="K404" s="119"/>
      <c r="L404" s="120"/>
      <c r="M404" s="120"/>
      <c r="N404" s="120"/>
    </row>
    <row r="405" spans="2:14" s="69" customFormat="1" ht="12.75" customHeight="1" x14ac:dyDescent="0.2">
      <c r="B405" s="70"/>
      <c r="C405" s="71"/>
      <c r="D405" s="72"/>
      <c r="E405" s="72"/>
      <c r="F405" s="72"/>
      <c r="I405" s="80"/>
      <c r="J405" s="118"/>
      <c r="K405" s="119"/>
      <c r="L405" s="120"/>
      <c r="M405" s="120"/>
      <c r="N405" s="120"/>
    </row>
    <row r="406" spans="2:14" s="69" customFormat="1" ht="12.75" customHeight="1" x14ac:dyDescent="0.2">
      <c r="B406" s="70"/>
      <c r="C406" s="71"/>
      <c r="D406" s="72"/>
      <c r="E406" s="72"/>
      <c r="F406" s="72"/>
      <c r="I406" s="80"/>
      <c r="J406" s="118"/>
      <c r="K406" s="119"/>
      <c r="L406" s="120"/>
      <c r="M406" s="120"/>
      <c r="N406" s="120"/>
    </row>
    <row r="407" spans="2:14" s="69" customFormat="1" ht="12.75" customHeight="1" x14ac:dyDescent="0.2">
      <c r="B407" s="70"/>
      <c r="C407" s="71"/>
      <c r="D407" s="72"/>
      <c r="E407" s="72"/>
      <c r="F407" s="72"/>
      <c r="I407" s="80"/>
      <c r="J407" s="118"/>
      <c r="K407" s="119"/>
      <c r="L407" s="120"/>
      <c r="M407" s="120"/>
      <c r="N407" s="120"/>
    </row>
    <row r="408" spans="2:14" s="69" customFormat="1" ht="12.75" customHeight="1" x14ac:dyDescent="0.2">
      <c r="B408" s="70"/>
      <c r="C408" s="71"/>
      <c r="D408" s="72"/>
      <c r="E408" s="72"/>
      <c r="F408" s="72"/>
      <c r="I408" s="80"/>
      <c r="J408" s="118"/>
      <c r="K408" s="119"/>
      <c r="L408" s="120"/>
      <c r="M408" s="120"/>
      <c r="N408" s="120"/>
    </row>
    <row r="409" spans="2:14" s="69" customFormat="1" ht="12.75" customHeight="1" x14ac:dyDescent="0.2">
      <c r="B409" s="70"/>
      <c r="C409" s="71"/>
      <c r="D409" s="72"/>
      <c r="E409" s="72"/>
      <c r="F409" s="72"/>
      <c r="I409" s="80"/>
      <c r="J409" s="118"/>
      <c r="K409" s="119"/>
      <c r="L409" s="120"/>
      <c r="M409" s="120"/>
      <c r="N409" s="120"/>
    </row>
    <row r="410" spans="2:14" s="69" customFormat="1" ht="12.75" customHeight="1" x14ac:dyDescent="0.2">
      <c r="B410" s="70"/>
      <c r="C410" s="71"/>
      <c r="D410" s="72"/>
      <c r="E410" s="72"/>
      <c r="F410" s="72"/>
      <c r="I410" s="80"/>
      <c r="J410" s="118"/>
      <c r="K410" s="119"/>
      <c r="L410" s="120"/>
      <c r="M410" s="120"/>
      <c r="N410" s="120"/>
    </row>
    <row r="411" spans="2:14" s="69" customFormat="1" ht="12.75" customHeight="1" x14ac:dyDescent="0.2">
      <c r="B411" s="70"/>
      <c r="C411" s="71"/>
      <c r="D411" s="72"/>
      <c r="E411" s="72"/>
      <c r="F411" s="72"/>
      <c r="I411" s="80"/>
      <c r="J411" s="118"/>
      <c r="K411" s="119"/>
      <c r="L411" s="120"/>
      <c r="M411" s="120"/>
      <c r="N411" s="120"/>
    </row>
    <row r="412" spans="2:14" s="69" customFormat="1" ht="12.75" customHeight="1" x14ac:dyDescent="0.2">
      <c r="B412" s="70"/>
      <c r="C412" s="71"/>
      <c r="D412" s="72"/>
      <c r="E412" s="72"/>
      <c r="F412" s="72"/>
      <c r="I412" s="80"/>
      <c r="J412" s="118"/>
      <c r="K412" s="119"/>
      <c r="L412" s="120"/>
      <c r="M412" s="120"/>
      <c r="N412" s="120"/>
    </row>
    <row r="413" spans="2:14" s="69" customFormat="1" ht="12.75" customHeight="1" x14ac:dyDescent="0.2">
      <c r="B413" s="70"/>
      <c r="C413" s="71"/>
      <c r="D413" s="72"/>
      <c r="E413" s="72"/>
      <c r="F413" s="72"/>
      <c r="I413" s="80"/>
      <c r="J413" s="118"/>
      <c r="K413" s="119"/>
      <c r="L413" s="120"/>
      <c r="M413" s="120"/>
      <c r="N413" s="120"/>
    </row>
    <row r="414" spans="2:14" s="69" customFormat="1" ht="12.75" customHeight="1" x14ac:dyDescent="0.2">
      <c r="B414" s="70"/>
      <c r="C414" s="71"/>
      <c r="D414" s="72"/>
      <c r="E414" s="72"/>
      <c r="F414" s="72"/>
      <c r="I414" s="80"/>
      <c r="J414" s="118"/>
      <c r="K414" s="119"/>
      <c r="L414" s="120"/>
      <c r="M414" s="120"/>
      <c r="N414" s="120"/>
    </row>
    <row r="415" spans="2:14" s="69" customFormat="1" ht="12.75" customHeight="1" x14ac:dyDescent="0.2">
      <c r="B415" s="70"/>
      <c r="C415" s="71"/>
      <c r="D415" s="72"/>
      <c r="E415" s="72"/>
      <c r="F415" s="72"/>
      <c r="I415" s="80"/>
      <c r="J415" s="118"/>
      <c r="K415" s="119"/>
      <c r="L415" s="120"/>
      <c r="M415" s="120"/>
      <c r="N415" s="120"/>
    </row>
    <row r="416" spans="2:14" s="69" customFormat="1" ht="12.75" customHeight="1" x14ac:dyDescent="0.2">
      <c r="B416" s="70"/>
      <c r="C416" s="71"/>
      <c r="D416" s="72"/>
      <c r="E416" s="72"/>
      <c r="F416" s="72"/>
      <c r="I416" s="80"/>
      <c r="J416" s="118"/>
      <c r="K416" s="119"/>
      <c r="L416" s="120"/>
      <c r="M416" s="120"/>
      <c r="N416" s="120"/>
    </row>
    <row r="417" spans="2:14" s="69" customFormat="1" ht="12.75" customHeight="1" x14ac:dyDescent="0.2">
      <c r="B417" s="70"/>
      <c r="C417" s="71"/>
      <c r="D417" s="72"/>
      <c r="E417" s="72"/>
      <c r="F417" s="72"/>
      <c r="I417" s="80"/>
      <c r="J417" s="118"/>
      <c r="K417" s="119"/>
      <c r="L417" s="120"/>
      <c r="M417" s="120"/>
      <c r="N417" s="120"/>
    </row>
    <row r="418" spans="2:14" s="69" customFormat="1" ht="12.75" customHeight="1" x14ac:dyDescent="0.2">
      <c r="B418" s="70"/>
      <c r="C418" s="71"/>
      <c r="D418" s="72"/>
      <c r="E418" s="72"/>
      <c r="F418" s="72"/>
      <c r="I418" s="80"/>
      <c r="J418" s="118"/>
      <c r="K418" s="119"/>
      <c r="L418" s="120"/>
      <c r="M418" s="120"/>
      <c r="N418" s="120"/>
    </row>
    <row r="419" spans="2:14" s="69" customFormat="1" ht="12.75" customHeight="1" x14ac:dyDescent="0.2">
      <c r="B419" s="70"/>
      <c r="C419" s="71"/>
      <c r="D419" s="72"/>
      <c r="E419" s="72"/>
      <c r="F419" s="72"/>
      <c r="I419" s="80"/>
      <c r="J419" s="118"/>
      <c r="K419" s="119"/>
      <c r="L419" s="120"/>
      <c r="M419" s="120"/>
      <c r="N419" s="120"/>
    </row>
    <row r="420" spans="2:14" s="69" customFormat="1" ht="12.75" customHeight="1" x14ac:dyDescent="0.2">
      <c r="B420" s="70"/>
      <c r="C420" s="71"/>
      <c r="D420" s="72"/>
      <c r="E420" s="72"/>
      <c r="F420" s="72"/>
      <c r="I420" s="80"/>
      <c r="J420" s="118"/>
      <c r="K420" s="119"/>
      <c r="L420" s="120"/>
      <c r="M420" s="120"/>
      <c r="N420" s="120"/>
    </row>
    <row r="421" spans="2:14" s="69" customFormat="1" ht="12.75" customHeight="1" x14ac:dyDescent="0.2">
      <c r="B421" s="70"/>
      <c r="C421" s="71"/>
      <c r="D421" s="72"/>
      <c r="E421" s="72"/>
      <c r="F421" s="72"/>
      <c r="I421" s="80"/>
      <c r="J421" s="118"/>
      <c r="K421" s="119"/>
      <c r="L421" s="120"/>
      <c r="M421" s="120"/>
      <c r="N421" s="120"/>
    </row>
    <row r="422" spans="2:14" s="69" customFormat="1" ht="12.75" customHeight="1" x14ac:dyDescent="0.2">
      <c r="B422" s="70"/>
      <c r="C422" s="71"/>
      <c r="D422" s="72"/>
      <c r="E422" s="72"/>
      <c r="F422" s="72"/>
      <c r="I422" s="80"/>
      <c r="J422" s="118"/>
      <c r="K422" s="119"/>
      <c r="L422" s="120"/>
      <c r="M422" s="120"/>
      <c r="N422" s="120"/>
    </row>
    <row r="423" spans="2:14" s="69" customFormat="1" ht="12.75" customHeight="1" x14ac:dyDescent="0.2">
      <c r="B423" s="70"/>
      <c r="C423" s="71"/>
      <c r="D423" s="72"/>
      <c r="E423" s="72"/>
      <c r="F423" s="72"/>
      <c r="I423" s="80"/>
      <c r="J423" s="118"/>
      <c r="K423" s="119"/>
      <c r="L423" s="120"/>
      <c r="M423" s="120"/>
      <c r="N423" s="120"/>
    </row>
    <row r="424" spans="2:14" s="69" customFormat="1" ht="12.75" customHeight="1" x14ac:dyDescent="0.2">
      <c r="B424" s="70"/>
      <c r="C424" s="71"/>
      <c r="D424" s="72"/>
      <c r="E424" s="72"/>
      <c r="F424" s="72"/>
      <c r="I424" s="80"/>
      <c r="J424" s="118"/>
      <c r="K424" s="119"/>
      <c r="L424" s="120"/>
      <c r="M424" s="120"/>
      <c r="N424" s="120"/>
    </row>
    <row r="425" spans="2:14" s="69" customFormat="1" ht="12.75" customHeight="1" x14ac:dyDescent="0.2">
      <c r="B425" s="70"/>
      <c r="C425" s="71"/>
      <c r="D425" s="72"/>
      <c r="E425" s="72"/>
      <c r="F425" s="72"/>
      <c r="I425" s="80"/>
      <c r="J425" s="118"/>
      <c r="K425" s="119"/>
      <c r="L425" s="120"/>
      <c r="M425" s="120"/>
      <c r="N425" s="120"/>
    </row>
    <row r="426" spans="2:14" s="69" customFormat="1" ht="12.75" customHeight="1" x14ac:dyDescent="0.2">
      <c r="B426" s="70"/>
      <c r="C426" s="71"/>
      <c r="D426" s="72"/>
      <c r="E426" s="72"/>
      <c r="F426" s="72"/>
      <c r="I426" s="80"/>
      <c r="J426" s="118"/>
      <c r="K426" s="119"/>
      <c r="L426" s="120"/>
      <c r="M426" s="120"/>
      <c r="N426" s="120"/>
    </row>
    <row r="427" spans="2:14" s="69" customFormat="1" ht="12.75" customHeight="1" x14ac:dyDescent="0.2">
      <c r="B427" s="70"/>
      <c r="C427" s="71"/>
      <c r="D427" s="72"/>
      <c r="E427" s="72"/>
      <c r="F427" s="72"/>
      <c r="I427" s="80"/>
      <c r="J427" s="118"/>
      <c r="K427" s="119"/>
      <c r="L427" s="120"/>
      <c r="M427" s="120"/>
      <c r="N427" s="120"/>
    </row>
    <row r="428" spans="2:14" s="69" customFormat="1" ht="12.75" customHeight="1" x14ac:dyDescent="0.2">
      <c r="B428" s="70"/>
      <c r="C428" s="71"/>
      <c r="D428" s="72"/>
      <c r="E428" s="72"/>
      <c r="F428" s="72"/>
      <c r="I428" s="80"/>
      <c r="J428" s="118"/>
      <c r="K428" s="119"/>
      <c r="L428" s="120"/>
      <c r="M428" s="120"/>
      <c r="N428" s="120"/>
    </row>
    <row r="429" spans="2:14" s="69" customFormat="1" ht="12.75" customHeight="1" x14ac:dyDescent="0.2">
      <c r="B429" s="70"/>
      <c r="C429" s="71"/>
      <c r="D429" s="72"/>
      <c r="E429" s="72"/>
      <c r="F429" s="72"/>
      <c r="I429" s="80"/>
      <c r="J429" s="118"/>
      <c r="K429" s="119"/>
      <c r="L429" s="120"/>
      <c r="M429" s="120"/>
      <c r="N429" s="120"/>
    </row>
    <row r="430" spans="2:14" s="69" customFormat="1" ht="12.75" customHeight="1" x14ac:dyDescent="0.2">
      <c r="B430" s="70"/>
      <c r="C430" s="71"/>
      <c r="D430" s="72"/>
      <c r="E430" s="72"/>
      <c r="F430" s="72"/>
      <c r="I430" s="80"/>
      <c r="J430" s="118"/>
      <c r="K430" s="119"/>
      <c r="L430" s="120"/>
      <c r="M430" s="120"/>
      <c r="N430" s="120"/>
    </row>
    <row r="431" spans="2:14" s="69" customFormat="1" ht="12.75" customHeight="1" x14ac:dyDescent="0.2">
      <c r="B431" s="70"/>
      <c r="C431" s="71"/>
      <c r="D431" s="72"/>
      <c r="E431" s="72"/>
      <c r="F431" s="72"/>
      <c r="I431" s="80"/>
      <c r="J431" s="118"/>
      <c r="K431" s="119"/>
      <c r="L431" s="120"/>
      <c r="M431" s="120"/>
      <c r="N431" s="120"/>
    </row>
    <row r="432" spans="2:14" s="69" customFormat="1" ht="12.75" customHeight="1" x14ac:dyDescent="0.2">
      <c r="B432" s="70"/>
      <c r="C432" s="71"/>
      <c r="D432" s="72"/>
      <c r="E432" s="72"/>
      <c r="F432" s="72"/>
      <c r="I432" s="80"/>
      <c r="J432" s="118"/>
      <c r="K432" s="119"/>
      <c r="L432" s="120"/>
      <c r="M432" s="120"/>
      <c r="N432" s="120"/>
    </row>
    <row r="433" spans="2:14" s="69" customFormat="1" ht="12.75" customHeight="1" x14ac:dyDescent="0.2">
      <c r="B433" s="70"/>
      <c r="C433" s="71"/>
      <c r="D433" s="72"/>
      <c r="E433" s="72"/>
      <c r="F433" s="72"/>
      <c r="I433" s="80"/>
      <c r="J433" s="118"/>
      <c r="K433" s="119"/>
      <c r="L433" s="120"/>
      <c r="M433" s="120"/>
      <c r="N433" s="120"/>
    </row>
    <row r="434" spans="2:14" s="69" customFormat="1" ht="12.75" customHeight="1" x14ac:dyDescent="0.2">
      <c r="B434" s="70"/>
      <c r="C434" s="71"/>
      <c r="D434" s="72"/>
      <c r="E434" s="72"/>
      <c r="F434" s="72"/>
      <c r="I434" s="80"/>
      <c r="J434" s="118"/>
      <c r="K434" s="119"/>
      <c r="L434" s="120"/>
      <c r="M434" s="120"/>
      <c r="N434" s="120"/>
    </row>
    <row r="435" spans="2:14" s="69" customFormat="1" ht="12.75" customHeight="1" x14ac:dyDescent="0.2">
      <c r="B435" s="70"/>
      <c r="C435" s="71"/>
      <c r="D435" s="72"/>
      <c r="E435" s="72"/>
      <c r="F435" s="72"/>
      <c r="I435" s="80"/>
      <c r="J435" s="118"/>
      <c r="K435" s="119"/>
      <c r="L435" s="120"/>
      <c r="M435" s="120"/>
      <c r="N435" s="120"/>
    </row>
    <row r="436" spans="2:14" s="69" customFormat="1" ht="12.75" customHeight="1" x14ac:dyDescent="0.2">
      <c r="B436" s="70"/>
      <c r="C436" s="71"/>
      <c r="D436" s="72"/>
      <c r="E436" s="72"/>
      <c r="F436" s="72"/>
      <c r="I436" s="80"/>
      <c r="J436" s="118"/>
      <c r="K436" s="119"/>
      <c r="L436" s="120"/>
      <c r="M436" s="120"/>
      <c r="N436" s="120"/>
    </row>
    <row r="437" spans="2:14" s="69" customFormat="1" ht="12.75" customHeight="1" x14ac:dyDescent="0.2">
      <c r="B437" s="70"/>
      <c r="C437" s="71"/>
      <c r="D437" s="72"/>
      <c r="E437" s="72"/>
      <c r="F437" s="72"/>
      <c r="I437" s="80"/>
      <c r="J437" s="118"/>
      <c r="K437" s="119"/>
      <c r="L437" s="120"/>
      <c r="M437" s="120"/>
      <c r="N437" s="120"/>
    </row>
    <row r="438" spans="2:14" s="69" customFormat="1" ht="12.75" customHeight="1" x14ac:dyDescent="0.2">
      <c r="B438" s="70"/>
      <c r="C438" s="71"/>
      <c r="D438" s="72"/>
      <c r="E438" s="72"/>
      <c r="F438" s="72"/>
      <c r="I438" s="80"/>
      <c r="J438" s="118"/>
      <c r="K438" s="119"/>
      <c r="L438" s="120"/>
      <c r="M438" s="120"/>
      <c r="N438" s="120"/>
    </row>
    <row r="439" spans="2:14" s="69" customFormat="1" ht="12.75" customHeight="1" x14ac:dyDescent="0.2">
      <c r="B439" s="70"/>
      <c r="C439" s="71"/>
      <c r="D439" s="72"/>
      <c r="E439" s="72"/>
      <c r="F439" s="72"/>
      <c r="I439" s="80"/>
      <c r="J439" s="118"/>
      <c r="K439" s="119"/>
      <c r="L439" s="120"/>
      <c r="M439" s="120"/>
      <c r="N439" s="120"/>
    </row>
    <row r="440" spans="2:14" s="69" customFormat="1" ht="12.75" customHeight="1" x14ac:dyDescent="0.2">
      <c r="B440" s="70"/>
      <c r="C440" s="71"/>
      <c r="D440" s="72"/>
      <c r="E440" s="72"/>
      <c r="F440" s="72"/>
      <c r="I440" s="80"/>
      <c r="J440" s="118"/>
      <c r="K440" s="119"/>
      <c r="L440" s="120"/>
      <c r="M440" s="120"/>
      <c r="N440" s="120"/>
    </row>
    <row r="441" spans="2:14" s="69" customFormat="1" ht="12.75" customHeight="1" x14ac:dyDescent="0.2">
      <c r="B441" s="70"/>
      <c r="C441" s="71"/>
      <c r="D441" s="72"/>
      <c r="E441" s="72"/>
      <c r="F441" s="72"/>
      <c r="I441" s="80"/>
      <c r="J441" s="118"/>
      <c r="K441" s="119"/>
      <c r="L441" s="120"/>
      <c r="M441" s="120"/>
      <c r="N441" s="120"/>
    </row>
    <row r="442" spans="2:14" s="69" customFormat="1" ht="12.75" customHeight="1" x14ac:dyDescent="0.2">
      <c r="B442" s="70"/>
      <c r="C442" s="71"/>
      <c r="D442" s="72"/>
      <c r="E442" s="72"/>
      <c r="F442" s="72"/>
      <c r="I442" s="80"/>
      <c r="J442" s="118"/>
      <c r="K442" s="119"/>
      <c r="L442" s="120"/>
      <c r="M442" s="120"/>
      <c r="N442" s="120"/>
    </row>
    <row r="443" spans="2:14" s="69" customFormat="1" ht="12.75" customHeight="1" x14ac:dyDescent="0.2">
      <c r="B443" s="70"/>
      <c r="C443" s="71"/>
      <c r="D443" s="72"/>
      <c r="E443" s="72"/>
      <c r="F443" s="72"/>
      <c r="I443" s="80"/>
      <c r="J443" s="118"/>
      <c r="K443" s="119"/>
      <c r="L443" s="120"/>
      <c r="M443" s="120"/>
      <c r="N443" s="120"/>
    </row>
    <row r="444" spans="2:14" s="69" customFormat="1" ht="12.75" customHeight="1" x14ac:dyDescent="0.2">
      <c r="B444" s="70"/>
      <c r="C444" s="71"/>
      <c r="D444" s="72"/>
      <c r="E444" s="72"/>
      <c r="F444" s="72"/>
      <c r="I444" s="80"/>
      <c r="J444" s="118"/>
      <c r="K444" s="119"/>
      <c r="L444" s="120"/>
      <c r="M444" s="120"/>
      <c r="N444" s="120"/>
    </row>
    <row r="445" spans="2:14" s="69" customFormat="1" ht="12.75" customHeight="1" x14ac:dyDescent="0.2">
      <c r="B445" s="70"/>
      <c r="C445" s="71"/>
      <c r="D445" s="72"/>
      <c r="E445" s="72"/>
      <c r="F445" s="72"/>
      <c r="I445" s="80"/>
      <c r="J445" s="118"/>
      <c r="K445" s="119"/>
      <c r="L445" s="120"/>
      <c r="M445" s="120"/>
      <c r="N445" s="120"/>
    </row>
    <row r="446" spans="2:14" s="69" customFormat="1" ht="12.75" customHeight="1" x14ac:dyDescent="0.2">
      <c r="B446" s="70"/>
      <c r="C446" s="71"/>
      <c r="D446" s="72"/>
      <c r="E446" s="72"/>
      <c r="F446" s="72"/>
      <c r="I446" s="80"/>
      <c r="J446" s="118"/>
      <c r="K446" s="119"/>
      <c r="L446" s="120"/>
      <c r="M446" s="120"/>
      <c r="N446" s="120"/>
    </row>
    <row r="447" spans="2:14" s="69" customFormat="1" ht="12.75" customHeight="1" x14ac:dyDescent="0.2">
      <c r="B447" s="70"/>
      <c r="C447" s="71"/>
      <c r="D447" s="72"/>
      <c r="E447" s="72"/>
      <c r="F447" s="72"/>
      <c r="I447" s="80"/>
      <c r="J447" s="118"/>
      <c r="K447" s="119"/>
      <c r="L447" s="120"/>
      <c r="M447" s="120"/>
      <c r="N447" s="120"/>
    </row>
    <row r="448" spans="2:14" s="69" customFormat="1" ht="12.75" customHeight="1" x14ac:dyDescent="0.2">
      <c r="B448" s="70"/>
      <c r="C448" s="71"/>
      <c r="D448" s="72"/>
      <c r="E448" s="72"/>
      <c r="F448" s="72"/>
      <c r="I448" s="80"/>
      <c r="J448" s="118"/>
      <c r="K448" s="119"/>
      <c r="L448" s="120"/>
      <c r="M448" s="120"/>
      <c r="N448" s="120"/>
    </row>
    <row r="449" spans="2:14" s="69" customFormat="1" ht="12.75" customHeight="1" x14ac:dyDescent="0.2">
      <c r="B449" s="70"/>
      <c r="C449" s="71"/>
      <c r="D449" s="72"/>
      <c r="E449" s="72"/>
      <c r="F449" s="72"/>
      <c r="I449" s="80"/>
      <c r="J449" s="118"/>
      <c r="K449" s="119"/>
      <c r="L449" s="120"/>
      <c r="M449" s="120"/>
      <c r="N449" s="120"/>
    </row>
    <row r="450" spans="2:14" s="69" customFormat="1" ht="12.75" customHeight="1" x14ac:dyDescent="0.2">
      <c r="B450" s="70"/>
      <c r="C450" s="71"/>
      <c r="D450" s="72"/>
      <c r="E450" s="72"/>
      <c r="F450" s="72"/>
      <c r="I450" s="80"/>
      <c r="J450" s="118"/>
      <c r="K450" s="119"/>
      <c r="L450" s="120"/>
      <c r="M450" s="120"/>
      <c r="N450" s="120"/>
    </row>
    <row r="451" spans="2:14" s="69" customFormat="1" ht="12.75" customHeight="1" x14ac:dyDescent="0.2">
      <c r="B451" s="70"/>
      <c r="C451" s="71"/>
      <c r="D451" s="72"/>
      <c r="E451" s="72"/>
      <c r="F451" s="72"/>
      <c r="I451" s="80"/>
      <c r="J451" s="118"/>
      <c r="K451" s="119"/>
      <c r="L451" s="120"/>
      <c r="M451" s="120"/>
      <c r="N451" s="120"/>
    </row>
    <row r="452" spans="2:14" s="69" customFormat="1" ht="12.75" customHeight="1" x14ac:dyDescent="0.2">
      <c r="B452" s="70"/>
      <c r="D452" s="72"/>
      <c r="E452" s="72"/>
      <c r="F452" s="72"/>
      <c r="I452" s="80"/>
      <c r="J452" s="118"/>
      <c r="K452" s="119"/>
      <c r="L452" s="120"/>
      <c r="M452" s="120"/>
      <c r="N452" s="120"/>
    </row>
    <row r="453" spans="2:14" s="69" customFormat="1" ht="12.75" customHeight="1" x14ac:dyDescent="0.2">
      <c r="B453" s="70"/>
      <c r="D453" s="72"/>
      <c r="E453" s="72"/>
      <c r="F453" s="72"/>
      <c r="I453" s="80"/>
      <c r="J453" s="118"/>
      <c r="K453" s="119"/>
      <c r="L453" s="120"/>
      <c r="M453" s="120"/>
      <c r="N453" s="120"/>
    </row>
    <row r="454" spans="2:14" s="69" customFormat="1" ht="12.75" customHeight="1" x14ac:dyDescent="0.2">
      <c r="B454" s="70"/>
      <c r="D454" s="72"/>
      <c r="E454" s="72"/>
      <c r="F454" s="72"/>
      <c r="I454" s="80"/>
      <c r="J454" s="118"/>
      <c r="K454" s="119"/>
      <c r="L454" s="120"/>
      <c r="M454" s="120"/>
      <c r="N454" s="120"/>
    </row>
    <row r="455" spans="2:14" s="69" customFormat="1" ht="12.75" customHeight="1" x14ac:dyDescent="0.2">
      <c r="B455" s="70"/>
      <c r="D455" s="72"/>
      <c r="E455" s="72"/>
      <c r="F455" s="72"/>
      <c r="I455" s="80"/>
      <c r="J455" s="118"/>
      <c r="K455" s="119"/>
      <c r="L455" s="120"/>
      <c r="M455" s="120"/>
      <c r="N455" s="120"/>
    </row>
    <row r="456" spans="2:14" s="69" customFormat="1" ht="12.75" customHeight="1" x14ac:dyDescent="0.2">
      <c r="B456" s="70"/>
      <c r="D456" s="72"/>
      <c r="E456" s="72"/>
      <c r="F456" s="72"/>
      <c r="I456" s="80"/>
      <c r="J456" s="118"/>
      <c r="K456" s="119"/>
      <c r="L456" s="120"/>
      <c r="M456" s="120"/>
      <c r="N456" s="120"/>
    </row>
    <row r="457" spans="2:14" s="69" customFormat="1" ht="12.75" customHeight="1" x14ac:dyDescent="0.2">
      <c r="B457" s="70"/>
      <c r="D457" s="72"/>
      <c r="E457" s="72"/>
      <c r="F457" s="72"/>
      <c r="I457" s="80"/>
      <c r="J457" s="118"/>
      <c r="K457" s="119"/>
      <c r="L457" s="120"/>
      <c r="M457" s="120"/>
      <c r="N457" s="120"/>
    </row>
    <row r="458" spans="2:14" s="69" customFormat="1" ht="12.75" customHeight="1" x14ac:dyDescent="0.2">
      <c r="B458" s="70"/>
      <c r="D458" s="72"/>
      <c r="E458" s="72"/>
      <c r="F458" s="72"/>
      <c r="I458" s="80"/>
      <c r="J458" s="118"/>
      <c r="K458" s="119"/>
      <c r="L458" s="120"/>
      <c r="M458" s="120"/>
      <c r="N458" s="120"/>
    </row>
    <row r="459" spans="2:14" s="69" customFormat="1" ht="12.75" customHeight="1" x14ac:dyDescent="0.2">
      <c r="B459" s="70"/>
      <c r="D459" s="72"/>
      <c r="E459" s="72"/>
      <c r="F459" s="72"/>
      <c r="I459" s="80"/>
      <c r="J459" s="118"/>
      <c r="K459" s="80"/>
      <c r="L459" s="120"/>
      <c r="M459" s="120"/>
      <c r="N459" s="120"/>
    </row>
    <row r="460" spans="2:14" s="69" customFormat="1" ht="12.75" customHeight="1" x14ac:dyDescent="0.2">
      <c r="B460" s="70"/>
      <c r="D460" s="72"/>
      <c r="E460" s="72"/>
      <c r="F460" s="72"/>
      <c r="I460" s="80"/>
      <c r="J460" s="118"/>
      <c r="K460" s="80"/>
      <c r="L460" s="120"/>
      <c r="M460" s="120"/>
      <c r="N460" s="120"/>
    </row>
    <row r="461" spans="2:14" s="69" customFormat="1" ht="12.75" customHeight="1" x14ac:dyDescent="0.2">
      <c r="B461" s="70"/>
      <c r="D461" s="72"/>
      <c r="E461" s="72"/>
      <c r="F461" s="72"/>
      <c r="I461" s="80"/>
      <c r="J461" s="118"/>
      <c r="K461" s="80"/>
      <c r="L461" s="120"/>
      <c r="M461" s="120"/>
      <c r="N461" s="120"/>
    </row>
    <row r="462" spans="2:14" s="69" customFormat="1" ht="12.75" customHeight="1" x14ac:dyDescent="0.2">
      <c r="B462" s="70"/>
      <c r="D462" s="72"/>
      <c r="E462" s="72"/>
      <c r="F462" s="72"/>
      <c r="I462" s="80"/>
      <c r="J462" s="118"/>
      <c r="K462" s="80"/>
      <c r="L462" s="120"/>
      <c r="M462" s="120"/>
      <c r="N462" s="120"/>
    </row>
    <row r="463" spans="2:14" s="69" customFormat="1" ht="12.75" customHeight="1" x14ac:dyDescent="0.2">
      <c r="B463" s="70"/>
      <c r="D463" s="72"/>
      <c r="E463" s="72"/>
      <c r="F463" s="72"/>
      <c r="I463" s="80"/>
      <c r="J463" s="118"/>
      <c r="K463" s="80"/>
      <c r="L463" s="120"/>
      <c r="M463" s="120"/>
      <c r="N463" s="120"/>
    </row>
    <row r="464" spans="2:14" s="69" customFormat="1" ht="12.75" customHeight="1" x14ac:dyDescent="0.2">
      <c r="B464" s="70"/>
      <c r="D464" s="72"/>
      <c r="E464" s="72"/>
      <c r="F464" s="72"/>
      <c r="I464" s="80"/>
      <c r="J464" s="118"/>
      <c r="K464" s="80"/>
      <c r="L464" s="120"/>
      <c r="M464" s="120"/>
      <c r="N464" s="120"/>
    </row>
    <row r="465" spans="2:14" s="69" customFormat="1" ht="12.75" customHeight="1" x14ac:dyDescent="0.2">
      <c r="B465" s="70"/>
      <c r="D465" s="72"/>
      <c r="E465" s="72"/>
      <c r="F465" s="72"/>
      <c r="I465" s="80"/>
      <c r="J465" s="118"/>
      <c r="K465" s="80"/>
      <c r="L465" s="120"/>
      <c r="M465" s="120"/>
      <c r="N465" s="120"/>
    </row>
    <row r="466" spans="2:14" s="69" customFormat="1" ht="12.75" customHeight="1" x14ac:dyDescent="0.2">
      <c r="B466" s="70"/>
      <c r="D466" s="72"/>
      <c r="E466" s="72"/>
      <c r="F466" s="72"/>
      <c r="I466" s="80"/>
      <c r="J466" s="118"/>
      <c r="K466" s="80"/>
      <c r="L466" s="120"/>
      <c r="M466" s="120"/>
      <c r="N466" s="120"/>
    </row>
    <row r="467" spans="2:14" s="69" customFormat="1" ht="12.75" customHeight="1" x14ac:dyDescent="0.2">
      <c r="B467" s="70"/>
      <c r="D467" s="72"/>
      <c r="E467" s="72"/>
      <c r="F467" s="72"/>
      <c r="I467" s="80"/>
      <c r="J467" s="118"/>
      <c r="K467" s="80"/>
      <c r="L467" s="120"/>
      <c r="M467" s="120"/>
      <c r="N467" s="120"/>
    </row>
    <row r="468" spans="2:14" s="69" customFormat="1" ht="12.75" customHeight="1" x14ac:dyDescent="0.2">
      <c r="B468" s="70"/>
      <c r="D468" s="72"/>
      <c r="E468" s="72"/>
      <c r="F468" s="72"/>
      <c r="I468" s="80"/>
      <c r="J468" s="118"/>
      <c r="K468" s="80"/>
      <c r="L468" s="120"/>
      <c r="M468" s="120"/>
      <c r="N468" s="120"/>
    </row>
    <row r="469" spans="2:14" s="69" customFormat="1" ht="12.75" customHeight="1" x14ac:dyDescent="0.2">
      <c r="B469" s="70"/>
      <c r="D469" s="72"/>
      <c r="E469" s="72"/>
      <c r="F469" s="72"/>
      <c r="I469" s="80"/>
      <c r="J469" s="118"/>
      <c r="K469" s="80"/>
      <c r="L469" s="120"/>
      <c r="M469" s="120"/>
      <c r="N469" s="120"/>
    </row>
    <row r="470" spans="2:14" s="69" customFormat="1" ht="12.75" customHeight="1" x14ac:dyDescent="0.2">
      <c r="B470" s="70"/>
      <c r="D470" s="72"/>
      <c r="E470" s="72"/>
      <c r="F470" s="72"/>
      <c r="I470" s="80"/>
      <c r="J470" s="118"/>
      <c r="K470" s="80"/>
      <c r="L470" s="120"/>
      <c r="M470" s="120"/>
      <c r="N470" s="120"/>
    </row>
    <row r="471" spans="2:14" s="69" customFormat="1" ht="12.75" customHeight="1" x14ac:dyDescent="0.2">
      <c r="B471" s="70"/>
      <c r="D471" s="72"/>
      <c r="E471" s="72"/>
      <c r="F471" s="72"/>
      <c r="I471" s="80"/>
      <c r="J471" s="118"/>
      <c r="K471" s="80"/>
      <c r="L471" s="120"/>
      <c r="M471" s="120"/>
      <c r="N471" s="120"/>
    </row>
    <row r="472" spans="2:14" s="69" customFormat="1" ht="12.75" customHeight="1" x14ac:dyDescent="0.2">
      <c r="B472" s="70"/>
      <c r="D472" s="72"/>
      <c r="E472" s="72"/>
      <c r="F472" s="72"/>
      <c r="I472" s="80"/>
      <c r="J472" s="118"/>
      <c r="K472" s="80"/>
      <c r="L472" s="120"/>
      <c r="M472" s="120"/>
      <c r="N472" s="120"/>
    </row>
    <row r="473" spans="2:14" s="69" customFormat="1" ht="12.75" customHeight="1" x14ac:dyDescent="0.2">
      <c r="B473" s="70"/>
      <c r="D473" s="72"/>
      <c r="E473" s="72"/>
      <c r="F473" s="72"/>
      <c r="I473" s="80"/>
      <c r="J473" s="118"/>
      <c r="K473" s="80"/>
      <c r="L473" s="120"/>
      <c r="M473" s="120"/>
      <c r="N473" s="120"/>
    </row>
    <row r="474" spans="2:14" s="69" customFormat="1" ht="12.75" customHeight="1" x14ac:dyDescent="0.2">
      <c r="B474" s="70"/>
      <c r="D474" s="72"/>
      <c r="E474" s="72"/>
      <c r="F474" s="72"/>
      <c r="I474" s="80"/>
      <c r="J474" s="118"/>
      <c r="K474" s="80"/>
      <c r="L474" s="120"/>
      <c r="M474" s="120"/>
      <c r="N474" s="120"/>
    </row>
    <row r="475" spans="2:14" s="69" customFormat="1" ht="12.75" customHeight="1" x14ac:dyDescent="0.2">
      <c r="B475" s="70"/>
      <c r="I475" s="80"/>
      <c r="J475" s="118"/>
      <c r="K475" s="80"/>
      <c r="L475" s="120"/>
      <c r="M475" s="120"/>
      <c r="N475" s="120"/>
    </row>
    <row r="476" spans="2:14" s="69" customFormat="1" ht="12.75" customHeight="1" x14ac:dyDescent="0.2">
      <c r="B476" s="70"/>
      <c r="I476" s="80"/>
      <c r="J476" s="118"/>
      <c r="K476" s="80"/>
      <c r="L476" s="120"/>
      <c r="M476" s="120"/>
      <c r="N476" s="120"/>
    </row>
    <row r="477" spans="2:14" s="69" customFormat="1" ht="12.75" customHeight="1" x14ac:dyDescent="0.2">
      <c r="B477" s="70"/>
      <c r="I477" s="80"/>
      <c r="J477" s="118"/>
      <c r="K477" s="80"/>
      <c r="L477" s="120"/>
      <c r="M477" s="120"/>
      <c r="N477" s="120"/>
    </row>
    <row r="478" spans="2:14" s="69" customFormat="1" ht="12.75" customHeight="1" x14ac:dyDescent="0.2">
      <c r="B478" s="70"/>
      <c r="I478" s="80"/>
      <c r="J478" s="118"/>
      <c r="K478" s="80"/>
      <c r="L478" s="120"/>
      <c r="M478" s="120"/>
      <c r="N478" s="120"/>
    </row>
    <row r="479" spans="2:14" s="69" customFormat="1" ht="12.75" customHeight="1" x14ac:dyDescent="0.2">
      <c r="B479" s="70"/>
      <c r="I479" s="80"/>
      <c r="J479" s="118"/>
      <c r="K479" s="80"/>
      <c r="L479" s="120"/>
      <c r="M479" s="120"/>
      <c r="N479" s="120"/>
    </row>
    <row r="480" spans="2:14" s="69" customFormat="1" ht="12.75" customHeight="1" x14ac:dyDescent="0.2">
      <c r="B480" s="70"/>
      <c r="I480" s="80"/>
      <c r="J480" s="118"/>
      <c r="K480" s="80"/>
      <c r="L480" s="120"/>
      <c r="M480" s="120"/>
      <c r="N480" s="120"/>
    </row>
    <row r="481" spans="2:14" s="69" customFormat="1" ht="12.75" customHeight="1" x14ac:dyDescent="0.2">
      <c r="B481" s="70"/>
      <c r="I481" s="80"/>
      <c r="J481" s="118"/>
      <c r="K481" s="80"/>
      <c r="L481" s="120"/>
      <c r="M481" s="120"/>
      <c r="N481" s="120"/>
    </row>
    <row r="482" spans="2:14" s="69" customFormat="1" ht="12.75" customHeight="1" x14ac:dyDescent="0.2">
      <c r="B482" s="70"/>
      <c r="I482" s="80"/>
      <c r="J482" s="118"/>
      <c r="K482" s="80"/>
      <c r="L482" s="80"/>
      <c r="M482" s="80"/>
      <c r="N482" s="80"/>
    </row>
    <row r="483" spans="2:14" s="69" customFormat="1" ht="12.75" customHeight="1" x14ac:dyDescent="0.2">
      <c r="B483" s="70"/>
      <c r="I483" s="80"/>
      <c r="J483" s="118"/>
      <c r="K483" s="80"/>
      <c r="L483" s="80"/>
      <c r="M483" s="80"/>
      <c r="N483" s="80"/>
    </row>
    <row r="484" spans="2:14" s="69" customFormat="1" ht="12.75" customHeight="1" x14ac:dyDescent="0.2">
      <c r="B484" s="70"/>
      <c r="I484" s="80"/>
      <c r="J484" s="118"/>
      <c r="K484" s="80"/>
      <c r="L484" s="80"/>
      <c r="M484" s="80"/>
      <c r="N484" s="80"/>
    </row>
    <row r="485" spans="2:14" s="69" customFormat="1" ht="12.75" customHeight="1" x14ac:dyDescent="0.2">
      <c r="B485" s="70"/>
      <c r="I485" s="80"/>
      <c r="J485" s="118"/>
      <c r="K485" s="80"/>
      <c r="L485" s="80"/>
      <c r="M485" s="80"/>
      <c r="N485" s="80"/>
    </row>
    <row r="486" spans="2:14" s="69" customFormat="1" ht="12.75" customHeight="1" x14ac:dyDescent="0.2">
      <c r="B486" s="70"/>
      <c r="I486" s="80"/>
      <c r="J486" s="118"/>
      <c r="K486" s="80"/>
      <c r="L486" s="80"/>
      <c r="M486" s="80"/>
      <c r="N486" s="80"/>
    </row>
    <row r="487" spans="2:14" s="69" customFormat="1" ht="12.75" customHeight="1" x14ac:dyDescent="0.2">
      <c r="B487" s="70"/>
      <c r="I487" s="80"/>
      <c r="J487" s="118"/>
      <c r="K487" s="80"/>
      <c r="L487" s="80"/>
      <c r="M487" s="80"/>
      <c r="N487" s="80"/>
    </row>
    <row r="488" spans="2:14" s="69" customFormat="1" ht="12.75" customHeight="1" x14ac:dyDescent="0.2">
      <c r="B488" s="70"/>
      <c r="I488" s="80"/>
      <c r="J488" s="118"/>
      <c r="K488" s="80"/>
      <c r="L488" s="80"/>
      <c r="M488" s="80"/>
      <c r="N488" s="80"/>
    </row>
    <row r="489" spans="2:14" s="69" customFormat="1" ht="12.75" customHeight="1" x14ac:dyDescent="0.2">
      <c r="B489" s="70"/>
      <c r="I489" s="80"/>
      <c r="J489" s="118"/>
      <c r="K489" s="80"/>
      <c r="L489" s="80"/>
      <c r="M489" s="80"/>
      <c r="N489" s="80"/>
    </row>
    <row r="490" spans="2:14" s="69" customFormat="1" ht="12.75" customHeight="1" x14ac:dyDescent="0.2">
      <c r="B490" s="70"/>
      <c r="I490" s="80"/>
      <c r="J490" s="118"/>
      <c r="K490" s="80"/>
      <c r="L490" s="80"/>
      <c r="M490" s="80"/>
      <c r="N490" s="80"/>
    </row>
    <row r="491" spans="2:14" s="69" customFormat="1" ht="12.75" customHeight="1" x14ac:dyDescent="0.2">
      <c r="B491" s="70"/>
      <c r="I491" s="80"/>
      <c r="J491" s="118"/>
      <c r="K491" s="80"/>
      <c r="L491" s="80"/>
      <c r="M491" s="80"/>
      <c r="N491" s="80"/>
    </row>
    <row r="492" spans="2:14" s="69" customFormat="1" ht="12.75" customHeight="1" x14ac:dyDescent="0.2">
      <c r="B492" s="70"/>
      <c r="I492" s="80"/>
      <c r="J492" s="118"/>
      <c r="K492" s="80"/>
      <c r="L492" s="80"/>
      <c r="M492" s="80"/>
      <c r="N492" s="80"/>
    </row>
    <row r="493" spans="2:14" s="69" customFormat="1" ht="12.75" customHeight="1" x14ac:dyDescent="0.2">
      <c r="B493" s="70"/>
      <c r="I493" s="80"/>
      <c r="J493" s="118"/>
      <c r="K493" s="80"/>
      <c r="L493" s="80"/>
      <c r="M493" s="80"/>
      <c r="N493" s="80"/>
    </row>
    <row r="494" spans="2:14" s="69" customFormat="1" ht="12.75" customHeight="1" x14ac:dyDescent="0.2">
      <c r="B494" s="70"/>
      <c r="I494" s="80"/>
      <c r="J494" s="118"/>
      <c r="K494" s="80"/>
      <c r="L494" s="80"/>
      <c r="M494" s="80"/>
      <c r="N494" s="80"/>
    </row>
    <row r="495" spans="2:14" s="69" customFormat="1" ht="12.75" customHeight="1" x14ac:dyDescent="0.2">
      <c r="B495" s="70"/>
      <c r="I495" s="80"/>
      <c r="J495" s="118"/>
      <c r="K495" s="80"/>
      <c r="L495" s="80"/>
      <c r="M495" s="80"/>
      <c r="N495" s="80"/>
    </row>
    <row r="496" spans="2:14" s="69" customFormat="1" ht="12.75" customHeight="1" x14ac:dyDescent="0.2">
      <c r="B496" s="70"/>
      <c r="I496" s="80"/>
      <c r="J496" s="118"/>
      <c r="K496" s="80"/>
      <c r="L496" s="80"/>
      <c r="M496" s="80"/>
      <c r="N496" s="80"/>
    </row>
    <row r="497" spans="2:14" s="69" customFormat="1" ht="12.75" customHeight="1" x14ac:dyDescent="0.2">
      <c r="B497" s="70"/>
      <c r="I497" s="80"/>
      <c r="J497" s="118"/>
      <c r="K497" s="80"/>
      <c r="L497" s="80"/>
      <c r="M497" s="80"/>
      <c r="N497" s="80"/>
    </row>
    <row r="498" spans="2:14" s="69" customFormat="1" ht="12.75" customHeight="1" x14ac:dyDescent="0.2">
      <c r="B498" s="70"/>
      <c r="I498" s="80"/>
      <c r="J498" s="118"/>
      <c r="K498" s="80"/>
      <c r="L498" s="80"/>
      <c r="M498" s="80"/>
      <c r="N498" s="80"/>
    </row>
    <row r="499" spans="2:14" s="69" customFormat="1" ht="12.75" customHeight="1" x14ac:dyDescent="0.2">
      <c r="B499" s="70"/>
      <c r="I499" s="80"/>
      <c r="J499" s="118"/>
      <c r="K499" s="80"/>
      <c r="L499" s="80"/>
      <c r="M499" s="80"/>
      <c r="N499" s="80"/>
    </row>
    <row r="500" spans="2:14" s="69" customFormat="1" ht="12.75" customHeight="1" x14ac:dyDescent="0.2">
      <c r="B500" s="70"/>
      <c r="I500" s="80"/>
      <c r="J500" s="118"/>
      <c r="K500" s="80"/>
      <c r="L500" s="80"/>
      <c r="M500" s="80"/>
      <c r="N500" s="80"/>
    </row>
    <row r="501" spans="2:14" s="69" customFormat="1" ht="12.75" customHeight="1" x14ac:dyDescent="0.2">
      <c r="B501" s="70"/>
      <c r="I501" s="80"/>
      <c r="J501" s="118"/>
      <c r="K501" s="80"/>
      <c r="L501" s="80"/>
      <c r="M501" s="80"/>
      <c r="N501" s="80"/>
    </row>
    <row r="502" spans="2:14" s="69" customFormat="1" ht="12.75" customHeight="1" x14ac:dyDescent="0.2">
      <c r="B502" s="70"/>
      <c r="I502" s="80"/>
      <c r="J502" s="118"/>
      <c r="K502" s="80"/>
      <c r="L502" s="80"/>
      <c r="M502" s="80"/>
      <c r="N502" s="80"/>
    </row>
    <row r="503" spans="2:14" s="69" customFormat="1" ht="12.75" customHeight="1" x14ac:dyDescent="0.2">
      <c r="B503" s="70"/>
      <c r="I503" s="80"/>
      <c r="J503" s="118"/>
      <c r="K503" s="80"/>
      <c r="L503" s="80"/>
      <c r="M503" s="80"/>
      <c r="N503" s="80"/>
    </row>
    <row r="504" spans="2:14" s="69" customFormat="1" ht="12.75" customHeight="1" x14ac:dyDescent="0.2">
      <c r="B504" s="70"/>
      <c r="I504" s="80"/>
      <c r="J504" s="118"/>
      <c r="K504" s="80"/>
      <c r="L504" s="80"/>
      <c r="M504" s="80"/>
      <c r="N504" s="80"/>
    </row>
    <row r="505" spans="2:14" s="69" customFormat="1" ht="12.75" customHeight="1" x14ac:dyDescent="0.2">
      <c r="B505" s="70"/>
      <c r="I505" s="80"/>
      <c r="J505" s="118"/>
      <c r="K505" s="80"/>
      <c r="L505" s="80"/>
      <c r="M505" s="80"/>
      <c r="N505" s="80"/>
    </row>
    <row r="506" spans="2:14" s="69" customFormat="1" ht="12.75" customHeight="1" x14ac:dyDescent="0.2">
      <c r="B506" s="70"/>
      <c r="I506" s="80"/>
      <c r="J506" s="118"/>
      <c r="K506" s="80"/>
      <c r="L506" s="80"/>
      <c r="M506" s="80"/>
      <c r="N506" s="80"/>
    </row>
    <row r="507" spans="2:14" s="69" customFormat="1" ht="12.75" customHeight="1" x14ac:dyDescent="0.2">
      <c r="B507" s="70"/>
      <c r="I507" s="80"/>
      <c r="J507" s="118"/>
      <c r="K507" s="80"/>
      <c r="L507" s="80"/>
      <c r="M507" s="80"/>
      <c r="N507" s="80"/>
    </row>
    <row r="508" spans="2:14" s="69" customFormat="1" ht="12.75" customHeight="1" x14ac:dyDescent="0.2">
      <c r="B508" s="70"/>
      <c r="I508" s="80"/>
      <c r="J508" s="118"/>
      <c r="K508" s="80"/>
      <c r="L508" s="80"/>
      <c r="M508" s="80"/>
      <c r="N508" s="80"/>
    </row>
    <row r="509" spans="2:14" s="69" customFormat="1" ht="12.75" customHeight="1" x14ac:dyDescent="0.2">
      <c r="B509" s="70"/>
      <c r="I509" s="80"/>
      <c r="J509" s="118"/>
      <c r="K509" s="80"/>
      <c r="L509" s="80"/>
      <c r="M509" s="80"/>
      <c r="N509" s="80"/>
    </row>
    <row r="510" spans="2:14" s="69" customFormat="1" ht="12.75" customHeight="1" x14ac:dyDescent="0.2">
      <c r="B510" s="70"/>
      <c r="I510" s="80"/>
      <c r="J510" s="118"/>
      <c r="K510" s="80"/>
      <c r="L510" s="80"/>
      <c r="M510" s="80"/>
      <c r="N510" s="80"/>
    </row>
    <row r="511" spans="2:14" s="69" customFormat="1" ht="12.75" customHeight="1" x14ac:dyDescent="0.2">
      <c r="B511" s="70"/>
      <c r="I511" s="80"/>
      <c r="J511" s="118"/>
      <c r="K511" s="80"/>
      <c r="L511" s="80"/>
      <c r="M511" s="80"/>
      <c r="N511" s="80"/>
    </row>
    <row r="512" spans="2:14" s="69" customFormat="1" ht="12.75" customHeight="1" x14ac:dyDescent="0.2">
      <c r="B512" s="70"/>
      <c r="I512" s="80"/>
      <c r="J512" s="118"/>
      <c r="K512" s="80"/>
      <c r="L512" s="80"/>
      <c r="M512" s="80"/>
      <c r="N512" s="80"/>
    </row>
    <row r="513" spans="2:14" s="69" customFormat="1" ht="12.75" customHeight="1" x14ac:dyDescent="0.2">
      <c r="B513" s="70"/>
      <c r="I513" s="80"/>
      <c r="J513" s="118"/>
      <c r="K513" s="80"/>
      <c r="L513" s="80"/>
      <c r="M513" s="80"/>
      <c r="N513" s="80"/>
    </row>
    <row r="514" spans="2:14" s="69" customFormat="1" ht="12.75" customHeight="1" x14ac:dyDescent="0.2">
      <c r="B514" s="70"/>
      <c r="I514" s="80"/>
      <c r="J514" s="118"/>
      <c r="K514" s="80"/>
      <c r="L514" s="80"/>
      <c r="M514" s="80"/>
      <c r="N514" s="80"/>
    </row>
    <row r="515" spans="2:14" s="69" customFormat="1" ht="12.75" customHeight="1" x14ac:dyDescent="0.2">
      <c r="B515" s="70"/>
      <c r="I515" s="80"/>
      <c r="J515" s="118"/>
      <c r="K515" s="80"/>
      <c r="L515" s="80"/>
      <c r="M515" s="80"/>
      <c r="N515" s="80"/>
    </row>
    <row r="516" spans="2:14" s="69" customFormat="1" ht="12.75" customHeight="1" x14ac:dyDescent="0.2">
      <c r="B516" s="70"/>
      <c r="I516" s="80"/>
      <c r="J516" s="118"/>
      <c r="K516" s="80"/>
      <c r="L516" s="80"/>
      <c r="M516" s="80"/>
      <c r="N516" s="80"/>
    </row>
    <row r="517" spans="2:14" s="69" customFormat="1" ht="12.75" customHeight="1" x14ac:dyDescent="0.2">
      <c r="B517" s="70"/>
      <c r="I517" s="80"/>
      <c r="J517" s="118"/>
      <c r="K517" s="80"/>
      <c r="L517" s="80"/>
      <c r="M517" s="80"/>
      <c r="N517" s="80"/>
    </row>
    <row r="518" spans="2:14" s="69" customFormat="1" ht="12.75" customHeight="1" x14ac:dyDescent="0.2">
      <c r="B518" s="70"/>
      <c r="I518" s="80"/>
      <c r="J518" s="118"/>
      <c r="K518" s="80"/>
      <c r="L518" s="80"/>
      <c r="M518" s="80"/>
      <c r="N518" s="80"/>
    </row>
    <row r="519" spans="2:14" s="69" customFormat="1" ht="12.75" customHeight="1" x14ac:dyDescent="0.2">
      <c r="B519" s="70"/>
      <c r="I519" s="80"/>
      <c r="J519" s="118"/>
      <c r="K519" s="80"/>
      <c r="L519" s="80"/>
      <c r="M519" s="80"/>
      <c r="N519" s="80"/>
    </row>
    <row r="520" spans="2:14" s="69" customFormat="1" ht="12.75" customHeight="1" x14ac:dyDescent="0.2">
      <c r="B520" s="70"/>
      <c r="I520" s="80"/>
      <c r="J520" s="118"/>
      <c r="K520" s="80"/>
      <c r="L520" s="80"/>
      <c r="M520" s="80"/>
      <c r="N520" s="80"/>
    </row>
    <row r="521" spans="2:14" s="69" customFormat="1" ht="12.75" customHeight="1" x14ac:dyDescent="0.2">
      <c r="B521" s="70"/>
      <c r="I521" s="80"/>
      <c r="J521" s="118"/>
      <c r="K521" s="80"/>
      <c r="L521" s="80"/>
      <c r="M521" s="80"/>
      <c r="N521" s="80"/>
    </row>
    <row r="522" spans="2:14" s="69" customFormat="1" ht="12.75" customHeight="1" x14ac:dyDescent="0.2">
      <c r="B522" s="70"/>
      <c r="I522" s="80"/>
      <c r="J522" s="118"/>
      <c r="K522" s="80"/>
      <c r="L522" s="80"/>
      <c r="M522" s="80"/>
      <c r="N522" s="80"/>
    </row>
    <row r="523" spans="2:14" s="69" customFormat="1" ht="12.75" customHeight="1" x14ac:dyDescent="0.2">
      <c r="B523" s="70"/>
      <c r="I523" s="80"/>
      <c r="J523" s="118"/>
      <c r="K523" s="80"/>
      <c r="L523" s="80"/>
      <c r="M523" s="80"/>
      <c r="N523" s="80"/>
    </row>
    <row r="524" spans="2:14" s="69" customFormat="1" ht="12.75" customHeight="1" x14ac:dyDescent="0.2">
      <c r="B524" s="70"/>
      <c r="I524" s="80"/>
      <c r="J524" s="118"/>
      <c r="K524" s="80"/>
      <c r="L524" s="80"/>
      <c r="M524" s="80"/>
      <c r="N524" s="80"/>
    </row>
    <row r="525" spans="2:14" s="69" customFormat="1" ht="12.75" customHeight="1" x14ac:dyDescent="0.2">
      <c r="B525" s="70"/>
      <c r="I525" s="80"/>
      <c r="J525" s="118"/>
      <c r="K525" s="80"/>
      <c r="L525" s="80"/>
      <c r="M525" s="80"/>
      <c r="N525" s="80"/>
    </row>
    <row r="526" spans="2:14" s="69" customFormat="1" ht="12.75" customHeight="1" x14ac:dyDescent="0.2">
      <c r="B526" s="70"/>
      <c r="I526" s="80"/>
      <c r="J526" s="118"/>
      <c r="K526" s="80"/>
      <c r="L526" s="80"/>
      <c r="M526" s="80"/>
      <c r="N526" s="80"/>
    </row>
    <row r="527" spans="2:14" s="69" customFormat="1" ht="12.75" customHeight="1" x14ac:dyDescent="0.2">
      <c r="B527" s="70"/>
      <c r="I527" s="80"/>
      <c r="J527" s="118"/>
      <c r="K527" s="80"/>
      <c r="L527" s="80"/>
      <c r="M527" s="80"/>
      <c r="N527" s="80"/>
    </row>
    <row r="528" spans="2:14" s="69" customFormat="1" ht="12.75" customHeight="1" x14ac:dyDescent="0.2">
      <c r="B528" s="70"/>
      <c r="I528" s="80"/>
      <c r="J528" s="118"/>
      <c r="K528" s="80"/>
      <c r="L528" s="80"/>
      <c r="M528" s="80"/>
      <c r="N528" s="80"/>
    </row>
    <row r="529" spans="2:28" s="69" customFormat="1" ht="12.75" customHeight="1" x14ac:dyDescent="0.2">
      <c r="B529" s="70"/>
      <c r="I529" s="80"/>
      <c r="J529" s="118"/>
      <c r="K529" s="80"/>
      <c r="L529" s="80"/>
      <c r="M529" s="80"/>
      <c r="N529" s="80"/>
    </row>
    <row r="530" spans="2:28" s="69" customFormat="1" ht="12.75" customHeight="1" x14ac:dyDescent="0.2">
      <c r="B530" s="70"/>
      <c r="I530" s="80"/>
      <c r="J530" s="118"/>
      <c r="K530" s="80"/>
      <c r="L530" s="80"/>
      <c r="M530" s="80"/>
      <c r="N530" s="80"/>
    </row>
    <row r="531" spans="2:28" s="69" customFormat="1" ht="12.75" customHeight="1" x14ac:dyDescent="0.2">
      <c r="B531" s="70"/>
      <c r="I531" s="80"/>
      <c r="J531" s="118"/>
      <c r="K531" s="80"/>
      <c r="L531" s="80"/>
      <c r="M531" s="80"/>
      <c r="N531" s="80"/>
    </row>
    <row r="532" spans="2:28" s="69" customFormat="1" ht="12.75" customHeight="1" x14ac:dyDescent="0.2">
      <c r="B532" s="70"/>
      <c r="I532" s="80"/>
      <c r="J532" s="118"/>
      <c r="K532" s="80"/>
      <c r="L532" s="80"/>
      <c r="M532" s="80"/>
      <c r="N532" s="80"/>
    </row>
    <row r="533" spans="2:28" s="69" customFormat="1" ht="12.75" customHeight="1" x14ac:dyDescent="0.2">
      <c r="B533" s="70"/>
      <c r="I533" s="80"/>
      <c r="J533" s="118"/>
      <c r="K533" s="80"/>
      <c r="L533" s="80"/>
      <c r="M533" s="80"/>
      <c r="N533" s="80"/>
    </row>
    <row r="534" spans="2:28" s="69" customFormat="1" ht="12.75" customHeight="1" x14ac:dyDescent="0.2">
      <c r="B534" s="70"/>
      <c r="I534" s="80"/>
      <c r="J534" s="118"/>
      <c r="K534" s="80"/>
      <c r="L534" s="80"/>
      <c r="M534" s="80"/>
      <c r="N534" s="80"/>
    </row>
    <row r="535" spans="2:28" s="69" customFormat="1" ht="12.75" customHeight="1" x14ac:dyDescent="0.2">
      <c r="B535" s="70"/>
      <c r="I535" s="80"/>
      <c r="J535" s="118"/>
      <c r="K535" s="80"/>
      <c r="L535" s="80"/>
      <c r="M535" s="80"/>
      <c r="N535" s="80"/>
    </row>
    <row r="536" spans="2:28" s="69" customFormat="1" ht="12.75" customHeight="1" x14ac:dyDescent="0.2">
      <c r="B536" s="70"/>
      <c r="I536" s="80"/>
      <c r="J536" s="118"/>
      <c r="K536" s="80"/>
      <c r="L536" s="80"/>
      <c r="M536" s="80"/>
      <c r="N536" s="80"/>
    </row>
    <row r="537" spans="2:28" s="69" customFormat="1" ht="12.75" customHeight="1" x14ac:dyDescent="0.2">
      <c r="B537" s="70"/>
      <c r="I537" s="80"/>
      <c r="J537" s="118"/>
      <c r="K537" s="80"/>
      <c r="L537" s="80"/>
      <c r="M537" s="80"/>
      <c r="N537" s="80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2:28" s="69" customFormat="1" ht="12.75" customHeight="1" x14ac:dyDescent="0.2">
      <c r="B538" s="70"/>
      <c r="I538" s="80"/>
      <c r="J538" s="118"/>
      <c r="K538" s="80"/>
      <c r="L538" s="80"/>
      <c r="M538" s="80"/>
      <c r="N538" s="80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2:28" s="69" customFormat="1" ht="12.75" customHeight="1" x14ac:dyDescent="0.2">
      <c r="B539" s="70"/>
      <c r="I539" s="80"/>
      <c r="J539" s="118"/>
      <c r="K539" s="80"/>
      <c r="L539" s="80"/>
      <c r="M539" s="80"/>
      <c r="N539" s="80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2:28" s="69" customFormat="1" ht="12.75" customHeight="1" x14ac:dyDescent="0.2">
      <c r="B540" s="70"/>
      <c r="I540" s="80"/>
      <c r="J540" s="118"/>
      <c r="K540" s="80"/>
      <c r="L540" s="80"/>
      <c r="M540" s="80"/>
      <c r="N540" s="80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2:28" s="69" customFormat="1" ht="12.75" customHeight="1" x14ac:dyDescent="0.2">
      <c r="B541" s="70"/>
      <c r="I541" s="80"/>
      <c r="J541" s="118"/>
      <c r="K541" s="80"/>
      <c r="L541" s="80"/>
      <c r="M541" s="80"/>
      <c r="N541" s="80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2:28" s="69" customFormat="1" ht="12.75" customHeight="1" x14ac:dyDescent="0.2">
      <c r="B542" s="70"/>
      <c r="I542" s="80"/>
      <c r="J542" s="118"/>
      <c r="K542" s="80"/>
      <c r="L542" s="80"/>
      <c r="M542" s="80"/>
      <c r="N542" s="80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2:28" s="69" customFormat="1" ht="12.75" customHeight="1" x14ac:dyDescent="0.2">
      <c r="B543" s="70"/>
      <c r="I543" s="80"/>
      <c r="J543" s="118"/>
      <c r="K543" s="80"/>
      <c r="L543" s="80"/>
      <c r="M543" s="80"/>
      <c r="N543" s="80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2:28" s="69" customFormat="1" ht="12.75" customHeight="1" x14ac:dyDescent="0.2">
      <c r="B544" s="70"/>
      <c r="I544" s="80"/>
      <c r="J544" s="118"/>
      <c r="K544" s="80"/>
      <c r="L544" s="80"/>
      <c r="M544" s="80"/>
      <c r="N544" s="80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2:28" s="69" customFormat="1" ht="12.75" customHeight="1" x14ac:dyDescent="0.2">
      <c r="B545" s="70"/>
      <c r="I545" s="80"/>
      <c r="J545" s="118"/>
      <c r="K545" s="80"/>
      <c r="L545" s="80"/>
      <c r="M545" s="80"/>
      <c r="N545" s="80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2:28" s="69" customFormat="1" ht="12.75" customHeight="1" x14ac:dyDescent="0.2">
      <c r="B546" s="70"/>
      <c r="I546" s="80"/>
      <c r="J546" s="118"/>
      <c r="K546" s="80"/>
      <c r="L546" s="80"/>
      <c r="M546" s="80"/>
      <c r="N546" s="80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2:28" s="69" customFormat="1" ht="12.75" customHeight="1" x14ac:dyDescent="0.2">
      <c r="B547" s="70"/>
      <c r="I547" s="80"/>
      <c r="J547" s="118"/>
      <c r="K547" s="80"/>
      <c r="L547" s="80"/>
      <c r="M547" s="80"/>
      <c r="N547" s="80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2:28" s="69" customFormat="1" ht="12.75" customHeight="1" x14ac:dyDescent="0.2">
      <c r="B548" s="70"/>
      <c r="I548" s="80"/>
      <c r="J548" s="118"/>
      <c r="K548" s="80"/>
      <c r="L548" s="80"/>
      <c r="M548" s="80"/>
      <c r="N548" s="80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2:28" s="69" customFormat="1" ht="12.75" customHeight="1" x14ac:dyDescent="0.2">
      <c r="B549" s="70"/>
      <c r="I549" s="80"/>
      <c r="J549" s="118"/>
      <c r="K549" s="80"/>
      <c r="L549" s="80"/>
      <c r="M549" s="80"/>
      <c r="N549" s="80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2:28" s="69" customFormat="1" ht="12.75" customHeight="1" x14ac:dyDescent="0.2">
      <c r="B550" s="70"/>
      <c r="I550" s="80"/>
      <c r="J550" s="118"/>
      <c r="K550" s="80"/>
      <c r="L550" s="80"/>
      <c r="M550" s="80"/>
      <c r="N550" s="80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2:28" s="69" customFormat="1" ht="12.75" customHeight="1" x14ac:dyDescent="0.2">
      <c r="B551" s="70"/>
      <c r="I551" s="80"/>
      <c r="J551" s="118"/>
      <c r="K551" s="80"/>
      <c r="L551" s="80"/>
      <c r="M551" s="80"/>
      <c r="N551" s="80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2:28" s="69" customFormat="1" ht="12.75" customHeight="1" x14ac:dyDescent="0.2">
      <c r="B552" s="70"/>
      <c r="I552" s="80"/>
      <c r="J552" s="118"/>
      <c r="K552" s="80"/>
      <c r="L552" s="80"/>
      <c r="M552" s="80"/>
      <c r="N552" s="80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</sheetData>
  <mergeCells count="6">
    <mergeCell ref="A1:F1"/>
    <mergeCell ref="A2:F2"/>
    <mergeCell ref="A3:F3"/>
    <mergeCell ref="I1:N1"/>
    <mergeCell ref="I2:N2"/>
    <mergeCell ref="I3:N3"/>
  </mergeCell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0"/>
  <sheetViews>
    <sheetView workbookViewId="0">
      <pane ySplit="12" topLeftCell="A136" activePane="bottomLeft" state="frozenSplit"/>
      <selection activeCell="H52" sqref="H52"/>
      <selection pane="bottomLeft" activeCell="H168" sqref="H168"/>
    </sheetView>
  </sheetViews>
  <sheetFormatPr baseColWidth="10" defaultRowHeight="12.75" customHeight="1" x14ac:dyDescent="0.2"/>
  <cols>
    <col min="1" max="1" width="13.28515625" customWidth="1"/>
    <col min="2" max="2" width="11" style="21" customWidth="1"/>
    <col min="3" max="6" width="11" customWidth="1"/>
    <col min="9" max="9" width="13.28515625" style="80" customWidth="1"/>
    <col min="10" max="10" width="11" style="118" customWidth="1"/>
    <col min="11" max="14" width="11" style="80" customWidth="1"/>
  </cols>
  <sheetData>
    <row r="1" spans="1:24" ht="15" customHeight="1" x14ac:dyDescent="0.25">
      <c r="A1" s="171" t="s">
        <v>42</v>
      </c>
      <c r="B1" s="171"/>
      <c r="C1" s="171"/>
      <c r="D1" s="171"/>
      <c r="E1" s="171"/>
      <c r="F1" s="171"/>
      <c r="G1" s="19"/>
      <c r="H1" s="19"/>
      <c r="I1" s="169" t="s">
        <v>42</v>
      </c>
      <c r="J1" s="169"/>
      <c r="K1" s="169"/>
      <c r="L1" s="169"/>
      <c r="M1" s="169"/>
      <c r="N1" s="169"/>
      <c r="O1" s="138"/>
      <c r="P1" s="138"/>
      <c r="Q1" s="138"/>
      <c r="R1" s="138"/>
      <c r="S1" s="138"/>
      <c r="T1" s="138"/>
      <c r="U1" s="138"/>
      <c r="V1" s="138"/>
      <c r="W1" s="138"/>
      <c r="X1" s="138"/>
    </row>
    <row r="2" spans="1:24" ht="15" customHeight="1" x14ac:dyDescent="0.3">
      <c r="A2" s="171" t="s">
        <v>29</v>
      </c>
      <c r="B2" s="171"/>
      <c r="C2" s="171"/>
      <c r="D2" s="171"/>
      <c r="E2" s="171"/>
      <c r="F2" s="171"/>
      <c r="G2" s="19"/>
      <c r="H2" s="19"/>
      <c r="I2" s="169" t="s">
        <v>36</v>
      </c>
      <c r="J2" s="169"/>
      <c r="K2" s="169"/>
      <c r="L2" s="169"/>
      <c r="M2" s="169"/>
      <c r="N2" s="169"/>
      <c r="O2" s="138"/>
      <c r="P2" s="138"/>
      <c r="Q2" s="138"/>
      <c r="R2" s="138"/>
      <c r="S2" s="138"/>
      <c r="T2" s="138"/>
      <c r="U2" s="138"/>
      <c r="V2" s="138"/>
      <c r="W2" s="138"/>
      <c r="X2" s="138"/>
    </row>
    <row r="3" spans="1:24" ht="15" customHeight="1" x14ac:dyDescent="0.25">
      <c r="A3" s="172" t="s">
        <v>30</v>
      </c>
      <c r="B3" s="172"/>
      <c r="C3" s="172"/>
      <c r="D3" s="172"/>
      <c r="E3" s="172"/>
      <c r="F3" s="172"/>
      <c r="G3" s="20"/>
      <c r="H3" s="20"/>
      <c r="I3" s="170" t="s">
        <v>31</v>
      </c>
      <c r="J3" s="170"/>
      <c r="K3" s="170"/>
      <c r="L3" s="170"/>
      <c r="M3" s="170"/>
      <c r="N3" s="170"/>
      <c r="O3" s="138"/>
      <c r="P3" s="138"/>
      <c r="Q3" s="138"/>
      <c r="R3" s="138"/>
      <c r="S3" s="138"/>
      <c r="T3" s="138"/>
      <c r="U3" s="138"/>
      <c r="V3" s="138"/>
      <c r="W3" s="138"/>
      <c r="X3" s="138"/>
    </row>
    <row r="4" spans="1:24" ht="15" customHeight="1" x14ac:dyDescent="0.25">
      <c r="A4" s="133" t="str">
        <f>'Daten STOB'!A4</f>
        <v>Vorläufig</v>
      </c>
      <c r="B4" s="50"/>
      <c r="C4" s="50"/>
      <c r="D4" s="50"/>
      <c r="E4" s="50"/>
      <c r="F4" s="50"/>
      <c r="G4" s="20"/>
      <c r="H4" s="20"/>
      <c r="I4" s="78"/>
      <c r="J4" s="78"/>
      <c r="K4" s="78"/>
      <c r="L4" s="78"/>
      <c r="M4" s="78"/>
      <c r="N4" s="78"/>
      <c r="O4" s="138"/>
      <c r="P4" s="138"/>
      <c r="Q4" s="138"/>
      <c r="R4" s="138"/>
      <c r="S4" s="138"/>
      <c r="T4" s="138"/>
      <c r="U4" s="138"/>
      <c r="V4" s="138"/>
      <c r="W4" s="138"/>
      <c r="X4" s="138"/>
    </row>
    <row r="5" spans="1:24" ht="15" customHeight="1" thickBot="1" x14ac:dyDescent="0.25">
      <c r="A5" s="45" t="str">
        <f>'Daten STOB'!A5</f>
        <v>Stand: 05.06.2025</v>
      </c>
      <c r="B5"/>
      <c r="G5" s="22"/>
      <c r="H5" s="22"/>
      <c r="I5" s="79"/>
      <c r="J5" s="80"/>
      <c r="O5" s="138"/>
      <c r="P5" s="138"/>
      <c r="Q5" s="138"/>
      <c r="R5" s="138"/>
      <c r="S5" s="138"/>
      <c r="T5" s="138"/>
      <c r="U5" s="138"/>
      <c r="V5" s="138"/>
      <c r="W5" s="138"/>
      <c r="X5" s="138"/>
    </row>
    <row r="6" spans="1:24" s="40" customFormat="1" ht="12.75" customHeight="1" x14ac:dyDescent="0.2">
      <c r="A6" s="55" t="s">
        <v>24</v>
      </c>
      <c r="B6" s="41" t="s">
        <v>22</v>
      </c>
      <c r="C6" s="41" t="s">
        <v>2</v>
      </c>
      <c r="D6" s="43" t="s">
        <v>0</v>
      </c>
      <c r="E6" s="41" t="s">
        <v>1</v>
      </c>
      <c r="F6" s="46" t="s">
        <v>3</v>
      </c>
      <c r="I6" s="81" t="s">
        <v>24</v>
      </c>
      <c r="J6" s="81" t="s">
        <v>22</v>
      </c>
      <c r="K6" s="81" t="s">
        <v>2</v>
      </c>
      <c r="L6" s="82" t="s">
        <v>0</v>
      </c>
      <c r="M6" s="81" t="s">
        <v>1</v>
      </c>
      <c r="N6" s="83" t="s">
        <v>3</v>
      </c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4" s="40" customFormat="1" ht="12.75" customHeight="1" thickBot="1" x14ac:dyDescent="0.25">
      <c r="A7" s="42" t="s">
        <v>25</v>
      </c>
      <c r="B7" s="42" t="s">
        <v>23</v>
      </c>
      <c r="C7" s="42" t="s">
        <v>23</v>
      </c>
      <c r="D7" s="44" t="s">
        <v>26</v>
      </c>
      <c r="E7" s="42" t="s">
        <v>26</v>
      </c>
      <c r="F7" s="47" t="s">
        <v>26</v>
      </c>
      <c r="I7" s="84" t="s">
        <v>25</v>
      </c>
      <c r="J7" s="84" t="s">
        <v>23</v>
      </c>
      <c r="K7" s="84" t="s">
        <v>23</v>
      </c>
      <c r="L7" s="85" t="s">
        <v>26</v>
      </c>
      <c r="M7" s="84" t="s">
        <v>26</v>
      </c>
      <c r="N7" s="86" t="s">
        <v>26</v>
      </c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4" s="28" customFormat="1" ht="12.75" customHeight="1" x14ac:dyDescent="0.2">
      <c r="A8" s="162" t="s">
        <v>50</v>
      </c>
      <c r="B8" s="163">
        <v>40</v>
      </c>
      <c r="C8" s="164">
        <v>0.5</v>
      </c>
      <c r="D8" s="165">
        <v>5</v>
      </c>
      <c r="E8" s="165">
        <v>20</v>
      </c>
      <c r="F8" s="165">
        <v>6</v>
      </c>
      <c r="I8" s="87"/>
      <c r="J8" s="88"/>
      <c r="K8" s="89"/>
      <c r="L8" s="89"/>
      <c r="M8" s="90"/>
      <c r="N8" s="91"/>
      <c r="O8" s="140"/>
      <c r="P8" s="140"/>
      <c r="Q8" s="140"/>
      <c r="R8" s="140"/>
      <c r="S8" s="140"/>
      <c r="T8" s="140"/>
      <c r="U8" s="140"/>
      <c r="V8" s="140"/>
      <c r="W8" s="140"/>
      <c r="X8" s="140"/>
    </row>
    <row r="9" spans="1:24" s="28" customFormat="1" ht="12.75" customHeight="1" x14ac:dyDescent="0.2">
      <c r="A9" s="63" t="s">
        <v>5</v>
      </c>
      <c r="B9" s="154">
        <f>AVERAGE(B13:B378)</f>
        <v>17.239072847682113</v>
      </c>
      <c r="C9" s="25">
        <f>AVERAGE(C13:C378)</f>
        <v>8.5484105960264914E-2</v>
      </c>
      <c r="D9" s="24">
        <f>AVERAGE(D13:D378)</f>
        <v>3.0469602649006631</v>
      </c>
      <c r="E9" s="24">
        <f>AVERAGE(E13:E378)</f>
        <v>0.86185430463576151</v>
      </c>
      <c r="F9" s="24">
        <f>AVERAGE(F13:F378)</f>
        <v>4.5525761589403961</v>
      </c>
      <c r="I9" s="92"/>
      <c r="J9" s="93"/>
      <c r="K9" s="94"/>
      <c r="L9" s="95"/>
      <c r="M9" s="95"/>
      <c r="N9" s="96"/>
      <c r="O9" s="140"/>
      <c r="P9" s="140"/>
      <c r="Q9" s="140"/>
      <c r="R9" s="140"/>
      <c r="S9" s="140"/>
      <c r="T9" s="140"/>
      <c r="U9" s="140"/>
      <c r="V9" s="140"/>
      <c r="W9" s="140"/>
      <c r="X9" s="140"/>
    </row>
    <row r="10" spans="1:24" s="28" customFormat="1" ht="12.75" customHeight="1" x14ac:dyDescent="0.2">
      <c r="A10" s="63" t="s">
        <v>4</v>
      </c>
      <c r="B10" s="154">
        <f>MAX(B13:B378)</f>
        <v>51.9</v>
      </c>
      <c r="C10" s="25">
        <f>MAX(C13:C378)</f>
        <v>0.62819999999999998</v>
      </c>
      <c r="D10" s="24">
        <f>MAX(D13:D378)</f>
        <v>76.349000000000004</v>
      </c>
      <c r="E10" s="24">
        <f>MAX(E13:E378)</f>
        <v>4.6100000000000003</v>
      </c>
      <c r="F10" s="24">
        <f>MAX(F13:F378)</f>
        <v>29.308</v>
      </c>
      <c r="I10" s="92"/>
      <c r="J10" s="93"/>
      <c r="K10" s="94"/>
      <c r="L10" s="95"/>
      <c r="M10" s="95"/>
      <c r="N10" s="96"/>
      <c r="O10" s="140"/>
      <c r="P10" s="140"/>
      <c r="Q10" s="140"/>
      <c r="R10" s="140"/>
      <c r="S10" s="140"/>
      <c r="T10" s="140"/>
      <c r="U10" s="140"/>
      <c r="V10" s="140"/>
      <c r="W10" s="140"/>
      <c r="X10" s="140"/>
    </row>
    <row r="11" spans="1:24" s="28" customFormat="1" ht="12.75" customHeight="1" x14ac:dyDescent="0.2">
      <c r="A11" s="63" t="s">
        <v>20</v>
      </c>
      <c r="B11" s="154">
        <f>COUNT(B13:B378)</f>
        <v>151</v>
      </c>
      <c r="C11" s="154">
        <f>COUNT(C13:C378)</f>
        <v>151</v>
      </c>
      <c r="D11" s="154">
        <f>COUNT(D13:D378)</f>
        <v>151</v>
      </c>
      <c r="E11" s="154">
        <f>COUNT(E13:E378)</f>
        <v>151</v>
      </c>
      <c r="F11" s="154">
        <f>COUNT(F13:F378)</f>
        <v>151</v>
      </c>
      <c r="I11" s="149"/>
      <c r="J11" s="150"/>
      <c r="K11" s="151"/>
      <c r="L11" s="152"/>
      <c r="M11" s="152"/>
      <c r="N11" s="153"/>
      <c r="O11" s="140"/>
      <c r="P11" s="140"/>
      <c r="Q11" s="140"/>
      <c r="R11" s="140"/>
      <c r="S11" s="140"/>
      <c r="T11" s="140"/>
      <c r="U11" s="140"/>
      <c r="V11" s="140"/>
      <c r="W11" s="140"/>
      <c r="X11" s="140"/>
    </row>
    <row r="12" spans="1:24" s="28" customFormat="1" ht="12.75" customHeight="1" thickBot="1" x14ac:dyDescent="0.25">
      <c r="A12" s="64" t="s">
        <v>21</v>
      </c>
      <c r="B12" s="155">
        <f>COUNTIF(B13:B378,"&gt;=50,5")</f>
        <v>2</v>
      </c>
      <c r="C12" s="26"/>
      <c r="D12" s="26"/>
      <c r="E12" s="27"/>
      <c r="F12" s="26"/>
      <c r="I12" s="97"/>
      <c r="J12" s="98"/>
      <c r="K12" s="99"/>
      <c r="L12" s="99"/>
      <c r="M12" s="100"/>
      <c r="N12" s="101"/>
      <c r="O12" s="140"/>
      <c r="P12" s="140"/>
      <c r="Q12" s="140"/>
      <c r="R12" s="140"/>
      <c r="S12" s="140"/>
      <c r="T12" s="140"/>
      <c r="U12" s="140"/>
      <c r="V12" s="140"/>
      <c r="W12" s="140"/>
      <c r="X12" s="140"/>
    </row>
    <row r="13" spans="1:24" s="28" customFormat="1" ht="12.75" customHeight="1" x14ac:dyDescent="0.2">
      <c r="A13" s="30">
        <v>45658</v>
      </c>
      <c r="B13" s="31">
        <v>51.9</v>
      </c>
      <c r="C13" s="34">
        <v>2.3999999999999998E-3</v>
      </c>
      <c r="D13" s="33">
        <v>9.8000000000000004E-2</v>
      </c>
      <c r="E13" s="32">
        <v>1.0900000000000001</v>
      </c>
      <c r="F13" s="48">
        <v>0.41299999999999998</v>
      </c>
      <c r="I13" s="102">
        <v>45658</v>
      </c>
      <c r="J13" s="103">
        <v>51.9</v>
      </c>
      <c r="K13" s="104">
        <v>2.3999999999999998E-3</v>
      </c>
      <c r="L13" s="105">
        <v>9.8000000000000004E-2</v>
      </c>
      <c r="M13" s="106">
        <v>1.0900000000000001</v>
      </c>
      <c r="N13" s="107">
        <v>0.41299999999999998</v>
      </c>
      <c r="O13" s="140"/>
      <c r="P13" s="140"/>
      <c r="Q13" s="140"/>
      <c r="R13" s="140"/>
      <c r="S13" s="140"/>
      <c r="T13" s="140"/>
      <c r="U13" s="140"/>
      <c r="V13" s="140"/>
      <c r="W13" s="140"/>
      <c r="X13" s="140"/>
    </row>
    <row r="14" spans="1:24" s="28" customFormat="1" ht="12.75" customHeight="1" x14ac:dyDescent="0.2">
      <c r="A14" s="30">
        <v>45659</v>
      </c>
      <c r="B14" s="31">
        <v>7.4</v>
      </c>
      <c r="C14" s="34">
        <v>1.5E-3</v>
      </c>
      <c r="D14" s="33">
        <v>7.9000000000000001E-2</v>
      </c>
      <c r="E14" s="32">
        <v>0.22</v>
      </c>
      <c r="F14" s="48">
        <v>0.107</v>
      </c>
      <c r="I14" s="102">
        <v>45659</v>
      </c>
      <c r="J14" s="103">
        <v>7.4</v>
      </c>
      <c r="K14" s="104">
        <v>1.5E-3</v>
      </c>
      <c r="L14" s="105">
        <v>7.9000000000000001E-2</v>
      </c>
      <c r="M14" s="106" t="s">
        <v>53</v>
      </c>
      <c r="N14" s="107">
        <v>0.107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</row>
    <row r="15" spans="1:24" s="28" customFormat="1" ht="12.75" customHeight="1" x14ac:dyDescent="0.2">
      <c r="A15" s="30">
        <v>45660</v>
      </c>
      <c r="B15" s="31">
        <v>13.9</v>
      </c>
      <c r="C15" s="34">
        <v>3.7000000000000002E-3</v>
      </c>
      <c r="D15" s="33">
        <v>0.11</v>
      </c>
      <c r="E15" s="32">
        <v>1.0900000000000001</v>
      </c>
      <c r="F15" s="48">
        <v>0.28699999999999998</v>
      </c>
      <c r="I15" s="102">
        <v>45660</v>
      </c>
      <c r="J15" s="103">
        <v>13.9</v>
      </c>
      <c r="K15" s="104">
        <v>3.7000000000000002E-3</v>
      </c>
      <c r="L15" s="105">
        <v>0.11</v>
      </c>
      <c r="M15" s="106">
        <v>1.0900000000000001</v>
      </c>
      <c r="N15" s="107">
        <v>0.28699999999999998</v>
      </c>
      <c r="O15" s="140"/>
      <c r="P15" s="140"/>
      <c r="Q15" s="140"/>
      <c r="R15" s="140"/>
      <c r="S15" s="140"/>
      <c r="T15" s="140"/>
      <c r="U15" s="140"/>
      <c r="V15" s="140"/>
      <c r="W15" s="140"/>
      <c r="X15" s="140"/>
    </row>
    <row r="16" spans="1:24" s="28" customFormat="1" ht="12.75" customHeight="1" x14ac:dyDescent="0.2">
      <c r="A16" s="30">
        <v>45661</v>
      </c>
      <c r="B16" s="31">
        <v>13.7</v>
      </c>
      <c r="C16" s="34">
        <v>6.1000000000000004E-3</v>
      </c>
      <c r="D16" s="33">
        <v>0.15</v>
      </c>
      <c r="E16" s="32">
        <v>0.57999999999999996</v>
      </c>
      <c r="F16" s="48">
        <v>0.28299999999999997</v>
      </c>
      <c r="I16" s="102">
        <v>45661</v>
      </c>
      <c r="J16" s="103">
        <v>13.7</v>
      </c>
      <c r="K16" s="104">
        <v>6.1000000000000004E-3</v>
      </c>
      <c r="L16" s="105">
        <v>0.15</v>
      </c>
      <c r="M16" s="106" t="s">
        <v>54</v>
      </c>
      <c r="N16" s="107">
        <v>0.28299999999999997</v>
      </c>
      <c r="O16" s="140"/>
      <c r="P16" s="140"/>
      <c r="Q16" s="140"/>
      <c r="R16" s="140"/>
      <c r="S16" s="140"/>
      <c r="T16" s="140"/>
      <c r="U16" s="140"/>
      <c r="V16" s="140"/>
      <c r="W16" s="140"/>
      <c r="X16" s="140"/>
    </row>
    <row r="17" spans="1:24" s="28" customFormat="1" ht="12.75" customHeight="1" x14ac:dyDescent="0.2">
      <c r="A17" s="30">
        <v>45662</v>
      </c>
      <c r="B17" s="31">
        <v>3.2</v>
      </c>
      <c r="C17" s="34">
        <v>2.5000000000000001E-3</v>
      </c>
      <c r="D17" s="33">
        <v>6.4000000000000001E-2</v>
      </c>
      <c r="E17" s="32">
        <v>0.21</v>
      </c>
      <c r="F17" s="48">
        <v>0.128</v>
      </c>
      <c r="I17" s="102">
        <v>45662</v>
      </c>
      <c r="J17" s="103" t="s">
        <v>55</v>
      </c>
      <c r="K17" s="104">
        <v>2.5000000000000001E-3</v>
      </c>
      <c r="L17" s="105">
        <v>6.4000000000000001E-2</v>
      </c>
      <c r="M17" s="106" t="s">
        <v>53</v>
      </c>
      <c r="N17" s="107">
        <v>0.128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</row>
    <row r="18" spans="1:24" s="28" customFormat="1" ht="12.75" customHeight="1" x14ac:dyDescent="0.2">
      <c r="A18" s="30">
        <v>45663</v>
      </c>
      <c r="B18" s="31">
        <v>3.9</v>
      </c>
      <c r="C18" s="34">
        <v>1E-3</v>
      </c>
      <c r="D18" s="33">
        <v>2.1999999999999999E-2</v>
      </c>
      <c r="E18" s="32">
        <v>0.09</v>
      </c>
      <c r="F18" s="48">
        <v>7.0999999999999994E-2</v>
      </c>
      <c r="I18" s="102">
        <v>45663</v>
      </c>
      <c r="J18" s="103" t="s">
        <v>55</v>
      </c>
      <c r="K18" s="104">
        <v>1E-3</v>
      </c>
      <c r="L18" s="105" t="s">
        <v>52</v>
      </c>
      <c r="M18" s="106" t="s">
        <v>53</v>
      </c>
      <c r="N18" s="107">
        <v>7.0999999999999994E-2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40"/>
    </row>
    <row r="19" spans="1:24" s="28" customFormat="1" ht="12.75" customHeight="1" x14ac:dyDescent="0.2">
      <c r="A19" s="30">
        <v>45664</v>
      </c>
      <c r="B19" s="31">
        <v>3.8</v>
      </c>
      <c r="C19" s="34">
        <v>8.0000000000000004E-4</v>
      </c>
      <c r="D19" s="33">
        <v>2.8000000000000001E-2</v>
      </c>
      <c r="E19" s="32">
        <v>-0.02</v>
      </c>
      <c r="F19" s="48">
        <v>4.3999999999999997E-2</v>
      </c>
      <c r="I19" s="102">
        <v>45664</v>
      </c>
      <c r="J19" s="103" t="s">
        <v>55</v>
      </c>
      <c r="K19" s="104">
        <v>8.0000000000000004E-4</v>
      </c>
      <c r="L19" s="105" t="s">
        <v>52</v>
      </c>
      <c r="M19" s="106" t="s">
        <v>53</v>
      </c>
      <c r="N19" s="107">
        <v>4.3999999999999997E-2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40"/>
    </row>
    <row r="20" spans="1:24" s="28" customFormat="1" ht="12.75" customHeight="1" x14ac:dyDescent="0.2">
      <c r="A20" s="30">
        <v>45665</v>
      </c>
      <c r="B20" s="31">
        <v>5.4</v>
      </c>
      <c r="C20" s="34">
        <v>2.2000000000000001E-3</v>
      </c>
      <c r="D20" s="33">
        <v>6.2E-2</v>
      </c>
      <c r="E20" s="32">
        <v>0.56999999999999995</v>
      </c>
      <c r="F20" s="48">
        <v>0.111</v>
      </c>
      <c r="I20" s="102">
        <v>45665</v>
      </c>
      <c r="J20" s="103">
        <v>5.4</v>
      </c>
      <c r="K20" s="104">
        <v>2.2000000000000001E-3</v>
      </c>
      <c r="L20" s="105">
        <v>6.2E-2</v>
      </c>
      <c r="M20" s="106" t="s">
        <v>58</v>
      </c>
      <c r="N20" s="107">
        <v>0.111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40"/>
    </row>
    <row r="21" spans="1:24" s="28" customFormat="1" ht="12.75" customHeight="1" x14ac:dyDescent="0.2">
      <c r="A21" s="30">
        <v>45666</v>
      </c>
      <c r="B21" s="31">
        <v>7.6</v>
      </c>
      <c r="C21" s="34">
        <v>2.5000000000000001E-3</v>
      </c>
      <c r="D21" s="33">
        <v>6.4000000000000001E-2</v>
      </c>
      <c r="E21" s="32">
        <v>0.21</v>
      </c>
      <c r="F21" s="48">
        <v>0.186</v>
      </c>
      <c r="I21" s="102">
        <v>45666</v>
      </c>
      <c r="J21" s="103">
        <v>7.6</v>
      </c>
      <c r="K21" s="104">
        <v>2.5000000000000001E-3</v>
      </c>
      <c r="L21" s="105">
        <v>6.4000000000000001E-2</v>
      </c>
      <c r="M21" s="106" t="s">
        <v>53</v>
      </c>
      <c r="N21" s="107">
        <v>0.186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40"/>
    </row>
    <row r="22" spans="1:24" s="28" customFormat="1" ht="12.75" customHeight="1" x14ac:dyDescent="0.2">
      <c r="A22" s="30">
        <v>45667</v>
      </c>
      <c r="B22" s="31">
        <v>17.399999999999999</v>
      </c>
      <c r="C22" s="34">
        <v>5.1999999999999998E-3</v>
      </c>
      <c r="D22" s="33">
        <v>0.153</v>
      </c>
      <c r="E22" s="32">
        <v>0.71</v>
      </c>
      <c r="F22" s="48">
        <v>0.441</v>
      </c>
      <c r="I22" s="102">
        <v>45667</v>
      </c>
      <c r="J22" s="103">
        <v>17.399999999999999</v>
      </c>
      <c r="K22" s="104">
        <v>5.1999999999999998E-3</v>
      </c>
      <c r="L22" s="105">
        <v>0.153</v>
      </c>
      <c r="M22" s="106" t="s">
        <v>54</v>
      </c>
      <c r="N22" s="107">
        <v>0.441</v>
      </c>
      <c r="O22" s="140"/>
      <c r="P22" s="140"/>
      <c r="Q22" s="140"/>
      <c r="R22" s="140"/>
      <c r="S22" s="140"/>
      <c r="T22" s="140"/>
      <c r="U22" s="140"/>
      <c r="V22" s="140"/>
      <c r="W22" s="140"/>
      <c r="X22" s="140"/>
    </row>
    <row r="23" spans="1:24" s="28" customFormat="1" ht="12.75" customHeight="1" x14ac:dyDescent="0.2">
      <c r="A23" s="30">
        <v>45668</v>
      </c>
      <c r="B23" s="31">
        <v>23.8</v>
      </c>
      <c r="C23" s="34">
        <v>4.8999999999999998E-3</v>
      </c>
      <c r="D23" s="33">
        <v>0.15</v>
      </c>
      <c r="E23" s="32">
        <v>0.77</v>
      </c>
      <c r="F23" s="48">
        <v>0.312</v>
      </c>
      <c r="I23" s="102">
        <v>45668</v>
      </c>
      <c r="J23" s="103">
        <v>23.8</v>
      </c>
      <c r="K23" s="104">
        <v>4.8999999999999998E-3</v>
      </c>
      <c r="L23" s="105">
        <v>0.15</v>
      </c>
      <c r="M23" s="106" t="s">
        <v>54</v>
      </c>
      <c r="N23" s="107">
        <v>0.312</v>
      </c>
      <c r="O23" s="140"/>
      <c r="P23" s="140"/>
      <c r="Q23" s="140"/>
      <c r="R23" s="140"/>
      <c r="S23" s="140"/>
      <c r="T23" s="140"/>
      <c r="U23" s="140"/>
      <c r="V23" s="140"/>
      <c r="W23" s="140"/>
      <c r="X23" s="140"/>
    </row>
    <row r="24" spans="1:24" s="28" customFormat="1" ht="12.75" customHeight="1" x14ac:dyDescent="0.2">
      <c r="A24" s="30">
        <v>45669</v>
      </c>
      <c r="B24" s="31">
        <v>28.9</v>
      </c>
      <c r="C24" s="34">
        <v>2.4899999999999999E-2</v>
      </c>
      <c r="D24" s="33">
        <v>0.56299999999999994</v>
      </c>
      <c r="E24" s="32">
        <v>0.74</v>
      </c>
      <c r="F24" s="48">
        <v>2.2200000000000002</v>
      </c>
      <c r="I24" s="102">
        <v>45669</v>
      </c>
      <c r="J24" s="103">
        <v>28.9</v>
      </c>
      <c r="K24" s="104">
        <v>2.4899999999999999E-2</v>
      </c>
      <c r="L24" s="105">
        <v>0.56299999999999994</v>
      </c>
      <c r="M24" s="106" t="s">
        <v>57</v>
      </c>
      <c r="N24" s="107">
        <v>2.2200000000000002</v>
      </c>
      <c r="O24" s="140"/>
      <c r="P24" s="140"/>
      <c r="Q24" s="140"/>
      <c r="R24" s="140"/>
      <c r="S24" s="140"/>
      <c r="T24" s="140"/>
      <c r="U24" s="140"/>
      <c r="V24" s="140"/>
      <c r="W24" s="140"/>
      <c r="X24" s="140"/>
    </row>
    <row r="25" spans="1:24" s="28" customFormat="1" ht="12.75" customHeight="1" x14ac:dyDescent="0.2">
      <c r="A25" s="30">
        <v>45670</v>
      </c>
      <c r="B25" s="31">
        <v>18.2</v>
      </c>
      <c r="C25" s="34">
        <v>5.6099999999999997E-2</v>
      </c>
      <c r="D25" s="33">
        <v>1.34</v>
      </c>
      <c r="E25" s="32">
        <v>0.72</v>
      </c>
      <c r="F25" s="48">
        <v>7.0990000000000002</v>
      </c>
      <c r="I25" s="102">
        <v>45670</v>
      </c>
      <c r="J25" s="103">
        <v>18.2</v>
      </c>
      <c r="K25" s="104">
        <v>5.6099999999999997E-2</v>
      </c>
      <c r="L25" s="105">
        <v>1.34</v>
      </c>
      <c r="M25" s="106" t="s">
        <v>57</v>
      </c>
      <c r="N25" s="107">
        <v>7.0990000000000002</v>
      </c>
      <c r="O25" s="140"/>
      <c r="P25" s="140"/>
      <c r="Q25" s="140"/>
      <c r="R25" s="140"/>
      <c r="S25" s="140"/>
      <c r="T25" s="140"/>
      <c r="U25" s="140"/>
      <c r="V25" s="140"/>
      <c r="W25" s="140"/>
      <c r="X25" s="140"/>
    </row>
    <row r="26" spans="1:24" s="28" customFormat="1" ht="12.75" customHeight="1" x14ac:dyDescent="0.2">
      <c r="A26" s="30">
        <v>45671</v>
      </c>
      <c r="B26" s="31">
        <v>17.100000000000001</v>
      </c>
      <c r="C26" s="34">
        <v>0.18629999999999999</v>
      </c>
      <c r="D26" s="33">
        <v>5.5110000000000001</v>
      </c>
      <c r="E26" s="32">
        <v>1.19</v>
      </c>
      <c r="F26" s="48">
        <v>13.781000000000001</v>
      </c>
      <c r="I26" s="102">
        <v>45671</v>
      </c>
      <c r="J26" s="103">
        <v>17.100000000000001</v>
      </c>
      <c r="K26" s="104">
        <v>0.18629999999999999</v>
      </c>
      <c r="L26" s="105">
        <v>5.5110000000000001</v>
      </c>
      <c r="M26" s="106">
        <v>1.19</v>
      </c>
      <c r="N26" s="107">
        <v>13.781000000000001</v>
      </c>
      <c r="O26" s="140"/>
      <c r="P26" s="140"/>
      <c r="Q26" s="140"/>
      <c r="R26" s="140"/>
      <c r="S26" s="140"/>
      <c r="T26" s="140"/>
      <c r="U26" s="140"/>
      <c r="V26" s="140"/>
      <c r="W26" s="140"/>
      <c r="X26" s="140"/>
    </row>
    <row r="27" spans="1:24" s="29" customFormat="1" ht="12.75" customHeight="1" x14ac:dyDescent="0.2">
      <c r="A27" s="30">
        <v>45672</v>
      </c>
      <c r="B27" s="31">
        <v>19.2</v>
      </c>
      <c r="C27" s="34">
        <v>4.3200000000000002E-2</v>
      </c>
      <c r="D27" s="33">
        <v>1.081</v>
      </c>
      <c r="E27" s="32">
        <v>2.33</v>
      </c>
      <c r="F27" s="48">
        <v>4.157</v>
      </c>
      <c r="I27" s="102">
        <v>45672</v>
      </c>
      <c r="J27" s="103">
        <v>19.2</v>
      </c>
      <c r="K27" s="104">
        <v>4.3200000000000002E-2</v>
      </c>
      <c r="L27" s="105">
        <v>1.081</v>
      </c>
      <c r="M27" s="106">
        <v>2.33</v>
      </c>
      <c r="N27" s="107">
        <v>4.157</v>
      </c>
      <c r="O27" s="141"/>
      <c r="P27" s="141"/>
      <c r="Q27" s="141"/>
      <c r="R27" s="141"/>
      <c r="S27" s="141"/>
      <c r="T27" s="141"/>
      <c r="U27" s="141"/>
      <c r="V27" s="141"/>
      <c r="W27" s="141"/>
      <c r="X27" s="141"/>
    </row>
    <row r="28" spans="1:24" s="29" customFormat="1" ht="12.75" customHeight="1" x14ac:dyDescent="0.2">
      <c r="A28" s="30">
        <v>45673</v>
      </c>
      <c r="B28" s="31">
        <v>8.6999999999999993</v>
      </c>
      <c r="C28" s="34">
        <v>4.3999999999999997E-2</v>
      </c>
      <c r="D28" s="33">
        <v>1.413</v>
      </c>
      <c r="E28" s="32">
        <v>0.46</v>
      </c>
      <c r="F28" s="48">
        <v>2.9710000000000001</v>
      </c>
      <c r="I28" s="102">
        <v>45673</v>
      </c>
      <c r="J28" s="103">
        <v>8.6999999999999993</v>
      </c>
      <c r="K28" s="104">
        <v>4.3999999999999997E-2</v>
      </c>
      <c r="L28" s="105">
        <v>1.413</v>
      </c>
      <c r="M28" s="106" t="s">
        <v>54</v>
      </c>
      <c r="N28" s="107">
        <v>2.9710000000000001</v>
      </c>
      <c r="O28" s="141"/>
      <c r="P28" s="141"/>
      <c r="Q28" s="141"/>
      <c r="R28" s="141"/>
      <c r="S28" s="141"/>
      <c r="T28" s="141"/>
      <c r="U28" s="141"/>
      <c r="V28" s="141"/>
      <c r="W28" s="141"/>
      <c r="X28" s="141"/>
    </row>
    <row r="29" spans="1:24" s="29" customFormat="1" ht="12.75" customHeight="1" x14ac:dyDescent="0.2">
      <c r="A29" s="30">
        <v>45674</v>
      </c>
      <c r="B29" s="31">
        <v>12.9</v>
      </c>
      <c r="C29" s="34">
        <v>7.9500000000000001E-2</v>
      </c>
      <c r="D29" s="33">
        <v>1.375</v>
      </c>
      <c r="E29" s="32">
        <v>0.42</v>
      </c>
      <c r="F29" s="48">
        <v>4.3479999999999999</v>
      </c>
      <c r="I29" s="102">
        <v>45674</v>
      </c>
      <c r="J29" s="103">
        <v>12.9</v>
      </c>
      <c r="K29" s="104">
        <v>7.9500000000000001E-2</v>
      </c>
      <c r="L29" s="105">
        <v>1.375</v>
      </c>
      <c r="M29" s="106" t="s">
        <v>57</v>
      </c>
      <c r="N29" s="107">
        <v>4.3479999999999999</v>
      </c>
      <c r="O29" s="141"/>
      <c r="P29" s="141"/>
      <c r="Q29" s="141"/>
      <c r="R29" s="141"/>
      <c r="S29" s="141"/>
      <c r="T29" s="141"/>
      <c r="U29" s="141"/>
      <c r="V29" s="141"/>
      <c r="W29" s="141"/>
      <c r="X29" s="141"/>
    </row>
    <row r="30" spans="1:24" s="29" customFormat="1" ht="12.75" customHeight="1" x14ac:dyDescent="0.2">
      <c r="A30" s="30">
        <v>45675</v>
      </c>
      <c r="B30" s="31">
        <v>16.600000000000001</v>
      </c>
      <c r="C30" s="34">
        <v>3.7000000000000002E-3</v>
      </c>
      <c r="D30" s="33">
        <v>0.21199999999999999</v>
      </c>
      <c r="E30" s="32">
        <v>0.18</v>
      </c>
      <c r="F30" s="48">
        <v>0.20499999999999999</v>
      </c>
      <c r="I30" s="102">
        <v>45675</v>
      </c>
      <c r="J30" s="103">
        <v>16.600000000000001</v>
      </c>
      <c r="K30" s="104">
        <v>3.7000000000000002E-3</v>
      </c>
      <c r="L30" s="105">
        <v>0.21199999999999999</v>
      </c>
      <c r="M30" s="106" t="s">
        <v>53</v>
      </c>
      <c r="N30" s="107">
        <v>0.20499999999999999</v>
      </c>
      <c r="O30" s="141"/>
      <c r="P30" s="141"/>
      <c r="Q30" s="141"/>
      <c r="R30" s="141"/>
      <c r="S30" s="141"/>
      <c r="T30" s="141"/>
      <c r="U30" s="141"/>
      <c r="V30" s="141"/>
      <c r="W30" s="141"/>
      <c r="X30" s="141"/>
    </row>
    <row r="31" spans="1:24" s="29" customFormat="1" ht="12.75" customHeight="1" x14ac:dyDescent="0.2">
      <c r="A31" s="30">
        <v>45676</v>
      </c>
      <c r="B31" s="31">
        <v>24.8</v>
      </c>
      <c r="C31" s="34">
        <v>1.52E-2</v>
      </c>
      <c r="D31" s="33">
        <v>0.58099999999999996</v>
      </c>
      <c r="E31" s="32">
        <v>0.19</v>
      </c>
      <c r="F31" s="48">
        <v>2.5990000000000002</v>
      </c>
      <c r="I31" s="102">
        <v>45676</v>
      </c>
      <c r="J31" s="103">
        <v>24.8</v>
      </c>
      <c r="K31" s="104">
        <v>1.52E-2</v>
      </c>
      <c r="L31" s="105">
        <v>0.58099999999999996</v>
      </c>
      <c r="M31" s="106" t="s">
        <v>53</v>
      </c>
      <c r="N31" s="107">
        <v>2.5990000000000002</v>
      </c>
      <c r="O31" s="141"/>
      <c r="P31" s="141"/>
      <c r="Q31" s="141"/>
      <c r="R31" s="141"/>
      <c r="S31" s="141"/>
      <c r="T31" s="141"/>
      <c r="U31" s="141"/>
      <c r="V31" s="141"/>
      <c r="W31" s="141"/>
      <c r="X31" s="141"/>
    </row>
    <row r="32" spans="1:24" s="29" customFormat="1" ht="12.75" customHeight="1" x14ac:dyDescent="0.2">
      <c r="A32" s="30">
        <v>45677</v>
      </c>
      <c r="B32" s="31">
        <v>29.4</v>
      </c>
      <c r="C32" s="34">
        <v>1.67E-2</v>
      </c>
      <c r="D32" s="33">
        <v>0.66300000000000003</v>
      </c>
      <c r="E32" s="32">
        <v>0.65</v>
      </c>
      <c r="F32" s="48">
        <v>1.123</v>
      </c>
      <c r="I32" s="102">
        <v>45677</v>
      </c>
      <c r="J32" s="103">
        <v>29.4</v>
      </c>
      <c r="K32" s="104">
        <v>1.67E-2</v>
      </c>
      <c r="L32" s="105">
        <v>0.66300000000000003</v>
      </c>
      <c r="M32" s="106" t="s">
        <v>54</v>
      </c>
      <c r="N32" s="107">
        <v>1.123</v>
      </c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1:24" s="29" customFormat="1" ht="12.75" customHeight="1" x14ac:dyDescent="0.2">
      <c r="A33" s="30">
        <v>45678</v>
      </c>
      <c r="B33" s="31">
        <v>24.8</v>
      </c>
      <c r="C33" s="34">
        <v>0.19489999999999999</v>
      </c>
      <c r="D33" s="33">
        <v>8.2590000000000003</v>
      </c>
      <c r="E33" s="32">
        <v>1.64</v>
      </c>
      <c r="F33" s="48">
        <v>17.170000000000002</v>
      </c>
      <c r="I33" s="102">
        <v>45678</v>
      </c>
      <c r="J33" s="103">
        <v>24.8</v>
      </c>
      <c r="K33" s="104">
        <v>0.19489999999999999</v>
      </c>
      <c r="L33" s="105">
        <v>8.2590000000000003</v>
      </c>
      <c r="M33" s="106">
        <v>1.64</v>
      </c>
      <c r="N33" s="107">
        <v>17.170000000000002</v>
      </c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1:24" s="29" customFormat="1" ht="12.75" customHeight="1" x14ac:dyDescent="0.2">
      <c r="A34" s="30">
        <v>45679</v>
      </c>
      <c r="B34" s="31">
        <v>13.9</v>
      </c>
      <c r="C34" s="34">
        <v>0.1037</v>
      </c>
      <c r="D34" s="33">
        <v>5.0350000000000001</v>
      </c>
      <c r="E34" s="32">
        <v>0.96</v>
      </c>
      <c r="F34" s="48">
        <v>9.2940000000000005</v>
      </c>
      <c r="I34" s="102">
        <v>45679</v>
      </c>
      <c r="J34" s="103">
        <v>13.9</v>
      </c>
      <c r="K34" s="104">
        <v>0.1037</v>
      </c>
      <c r="L34" s="105">
        <v>5.0350000000000001</v>
      </c>
      <c r="M34" s="106">
        <v>0.96</v>
      </c>
      <c r="N34" s="107">
        <v>9.2940000000000005</v>
      </c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1:24" s="29" customFormat="1" ht="12.75" customHeight="1" x14ac:dyDescent="0.2">
      <c r="A35" s="30">
        <v>45680</v>
      </c>
      <c r="B35" s="31">
        <v>9.8000000000000007</v>
      </c>
      <c r="C35" s="34">
        <v>3.5999999999999999E-3</v>
      </c>
      <c r="D35" s="33">
        <v>0.13600000000000001</v>
      </c>
      <c r="E35" s="32">
        <v>0.44</v>
      </c>
      <c r="F35" s="48">
        <v>0.41099999999999998</v>
      </c>
      <c r="I35" s="102">
        <v>45680</v>
      </c>
      <c r="J35" s="103">
        <v>9.8000000000000007</v>
      </c>
      <c r="K35" s="104">
        <v>3.5999999999999999E-3</v>
      </c>
      <c r="L35" s="105">
        <v>0.13600000000000001</v>
      </c>
      <c r="M35" s="106" t="s">
        <v>58</v>
      </c>
      <c r="N35" s="107">
        <v>0.41099999999999998</v>
      </c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1:24" s="29" customFormat="1" ht="12.75" customHeight="1" x14ac:dyDescent="0.2">
      <c r="A36" s="30">
        <v>45681</v>
      </c>
      <c r="B36" s="31">
        <v>3.2</v>
      </c>
      <c r="C36" s="34">
        <v>1.4E-3</v>
      </c>
      <c r="D36" s="33">
        <v>4.8000000000000001E-2</v>
      </c>
      <c r="E36" s="32">
        <v>0.1</v>
      </c>
      <c r="F36" s="48">
        <v>9.7000000000000003E-2</v>
      </c>
      <c r="I36" s="102">
        <v>45681</v>
      </c>
      <c r="J36" s="103" t="s">
        <v>55</v>
      </c>
      <c r="K36" s="104">
        <v>1.4E-3</v>
      </c>
      <c r="L36" s="105">
        <v>4.8000000000000001E-2</v>
      </c>
      <c r="M36" s="106" t="s">
        <v>53</v>
      </c>
      <c r="N36" s="107">
        <v>9.7000000000000003E-2</v>
      </c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1:24" s="29" customFormat="1" ht="12.75" customHeight="1" x14ac:dyDescent="0.2">
      <c r="A37" s="30">
        <v>45682</v>
      </c>
      <c r="B37" s="31">
        <v>3.4</v>
      </c>
      <c r="C37" s="34">
        <v>5.3E-3</v>
      </c>
      <c r="D37" s="33">
        <v>0.316</v>
      </c>
      <c r="E37" s="32">
        <v>0.33</v>
      </c>
      <c r="F37" s="48">
        <v>0.41099999999999998</v>
      </c>
      <c r="I37" s="102">
        <v>45682</v>
      </c>
      <c r="J37" s="103" t="s">
        <v>55</v>
      </c>
      <c r="K37" s="104">
        <v>5.3E-3</v>
      </c>
      <c r="L37" s="105">
        <v>0.316</v>
      </c>
      <c r="M37" s="106" t="s">
        <v>56</v>
      </c>
      <c r="N37" s="107">
        <v>0.41099999999999998</v>
      </c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1:24" s="29" customFormat="1" ht="12.75" customHeight="1" x14ac:dyDescent="0.2">
      <c r="A38" s="30">
        <v>45683</v>
      </c>
      <c r="B38" s="31">
        <v>2.8</v>
      </c>
      <c r="C38" s="34">
        <v>3.7000000000000002E-3</v>
      </c>
      <c r="D38" s="33">
        <v>0.16800000000000001</v>
      </c>
      <c r="E38" s="32">
        <v>0.2</v>
      </c>
      <c r="F38" s="48">
        <v>0.43099999999999999</v>
      </c>
      <c r="I38" s="102">
        <v>45683</v>
      </c>
      <c r="J38" s="103" t="s">
        <v>55</v>
      </c>
      <c r="K38" s="104">
        <v>3.7000000000000002E-3</v>
      </c>
      <c r="L38" s="105">
        <v>0.16800000000000001</v>
      </c>
      <c r="M38" s="106" t="s">
        <v>53</v>
      </c>
      <c r="N38" s="107">
        <v>0.43099999999999999</v>
      </c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1:24" s="29" customFormat="1" ht="12.75" customHeight="1" x14ac:dyDescent="0.2">
      <c r="A39" s="30">
        <v>45684</v>
      </c>
      <c r="B39" s="31">
        <v>2.9</v>
      </c>
      <c r="C39" s="34">
        <v>1E-3</v>
      </c>
      <c r="D39" s="33">
        <v>3.2000000000000001E-2</v>
      </c>
      <c r="E39" s="32">
        <v>0.06</v>
      </c>
      <c r="F39" s="48">
        <v>8.3000000000000004E-2</v>
      </c>
      <c r="I39" s="102">
        <v>45684</v>
      </c>
      <c r="J39" s="103" t="s">
        <v>55</v>
      </c>
      <c r="K39" s="104">
        <v>1E-3</v>
      </c>
      <c r="L39" s="105" t="s">
        <v>59</v>
      </c>
      <c r="M39" s="106" t="s">
        <v>53</v>
      </c>
      <c r="N39" s="107">
        <v>8.3000000000000004E-2</v>
      </c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1:24" s="29" customFormat="1" ht="12.75" customHeight="1" x14ac:dyDescent="0.2">
      <c r="A40" s="30">
        <v>45685</v>
      </c>
      <c r="B40" s="31">
        <v>5</v>
      </c>
      <c r="C40" s="34">
        <v>2.8999999999999998E-3</v>
      </c>
      <c r="D40" s="33">
        <v>9.4E-2</v>
      </c>
      <c r="E40" s="32">
        <v>0.06</v>
      </c>
      <c r="F40" s="48">
        <v>0.1</v>
      </c>
      <c r="I40" s="102">
        <v>45685</v>
      </c>
      <c r="J40" s="103">
        <v>5</v>
      </c>
      <c r="K40" s="104">
        <v>2.8999999999999998E-3</v>
      </c>
      <c r="L40" s="105">
        <v>9.4E-2</v>
      </c>
      <c r="M40" s="106" t="s">
        <v>53</v>
      </c>
      <c r="N40" s="107">
        <v>0.1</v>
      </c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1:24" s="29" customFormat="1" ht="12.75" customHeight="1" x14ac:dyDescent="0.2">
      <c r="A41" s="30">
        <v>45686</v>
      </c>
      <c r="B41" s="31">
        <v>7</v>
      </c>
      <c r="C41" s="34">
        <v>2.3E-3</v>
      </c>
      <c r="D41" s="33">
        <v>6.8000000000000005E-2</v>
      </c>
      <c r="E41" s="32">
        <v>0.2</v>
      </c>
      <c r="F41" s="48">
        <v>0.14599999999999999</v>
      </c>
      <c r="I41" s="102">
        <v>45686</v>
      </c>
      <c r="J41" s="103">
        <v>7</v>
      </c>
      <c r="K41" s="104">
        <v>2.3E-3</v>
      </c>
      <c r="L41" s="105">
        <v>6.8000000000000005E-2</v>
      </c>
      <c r="M41" s="106" t="s">
        <v>53</v>
      </c>
      <c r="N41" s="107">
        <v>0.14599999999999999</v>
      </c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1:24" s="29" customFormat="1" ht="12.75" customHeight="1" x14ac:dyDescent="0.2">
      <c r="A42" s="30">
        <v>45687</v>
      </c>
      <c r="B42" s="31">
        <v>7.7</v>
      </c>
      <c r="C42" s="34">
        <v>3.7000000000000002E-3</v>
      </c>
      <c r="D42" s="33">
        <v>0.12</v>
      </c>
      <c r="E42" s="32">
        <v>0.28000000000000003</v>
      </c>
      <c r="F42" s="48">
        <v>0.30399999999999999</v>
      </c>
      <c r="I42" s="102">
        <v>45687</v>
      </c>
      <c r="J42" s="103">
        <v>7.7</v>
      </c>
      <c r="K42" s="104">
        <v>3.7000000000000002E-3</v>
      </c>
      <c r="L42" s="105">
        <v>0.12</v>
      </c>
      <c r="M42" s="106" t="s">
        <v>58</v>
      </c>
      <c r="N42" s="107">
        <v>0.30399999999999999</v>
      </c>
      <c r="O42" s="141"/>
      <c r="P42" s="141"/>
      <c r="Q42" s="141"/>
      <c r="R42" s="141"/>
      <c r="S42" s="141"/>
      <c r="T42" s="141"/>
      <c r="U42" s="141"/>
      <c r="V42" s="141"/>
      <c r="W42" s="141"/>
      <c r="X42" s="141"/>
    </row>
    <row r="43" spans="1:24" s="29" customFormat="1" ht="12.75" customHeight="1" x14ac:dyDescent="0.2">
      <c r="A43" s="30">
        <v>45688</v>
      </c>
      <c r="B43" s="31">
        <v>16.5</v>
      </c>
      <c r="C43" s="34">
        <v>4.2700000000000002E-2</v>
      </c>
      <c r="D43" s="33">
        <v>2.4009999999999998</v>
      </c>
      <c r="E43" s="32">
        <v>1.06</v>
      </c>
      <c r="F43" s="48">
        <v>4.8029999999999999</v>
      </c>
      <c r="I43" s="102">
        <v>45688</v>
      </c>
      <c r="J43" s="103">
        <v>16.5</v>
      </c>
      <c r="K43" s="104">
        <v>4.2700000000000002E-2</v>
      </c>
      <c r="L43" s="105">
        <v>2.4009999999999998</v>
      </c>
      <c r="M43" s="106">
        <v>1.06</v>
      </c>
      <c r="N43" s="107">
        <v>4.8029999999999999</v>
      </c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1:24" s="29" customFormat="1" ht="12.75" customHeight="1" x14ac:dyDescent="0.2">
      <c r="A44" s="30">
        <v>45689</v>
      </c>
      <c r="B44" s="31">
        <v>13.4</v>
      </c>
      <c r="C44" s="34">
        <v>6.9199999999999998E-2</v>
      </c>
      <c r="D44" s="33">
        <v>2.7320000000000002</v>
      </c>
      <c r="E44" s="32">
        <v>1.26</v>
      </c>
      <c r="F44" s="48">
        <v>7.0339999999999998</v>
      </c>
      <c r="I44" s="102">
        <v>45689</v>
      </c>
      <c r="J44" s="103">
        <v>13.4</v>
      </c>
      <c r="K44" s="104">
        <v>6.9199999999999998E-2</v>
      </c>
      <c r="L44" s="105">
        <v>2.7320000000000002</v>
      </c>
      <c r="M44" s="106">
        <v>1.26</v>
      </c>
      <c r="N44" s="107">
        <v>7.0339999999999998</v>
      </c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1:24" s="29" customFormat="1" ht="12.75" customHeight="1" x14ac:dyDescent="0.2">
      <c r="A45" s="30">
        <v>45690</v>
      </c>
      <c r="B45" s="31">
        <v>15.4</v>
      </c>
      <c r="C45" s="34">
        <v>0.14410000000000001</v>
      </c>
      <c r="D45" s="33">
        <v>6.3559999999999999</v>
      </c>
      <c r="E45" s="32">
        <v>0.42</v>
      </c>
      <c r="F45" s="48">
        <v>12.58</v>
      </c>
      <c r="I45" s="102">
        <v>45690</v>
      </c>
      <c r="J45" s="103">
        <v>15.4</v>
      </c>
      <c r="K45" s="104">
        <v>0.14410000000000001</v>
      </c>
      <c r="L45" s="105">
        <v>6.3559999999999999</v>
      </c>
      <c r="M45" s="106" t="s">
        <v>54</v>
      </c>
      <c r="N45" s="107">
        <v>12.58</v>
      </c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1:24" s="29" customFormat="1" ht="12.75" customHeight="1" x14ac:dyDescent="0.2">
      <c r="A46" s="30">
        <v>45691</v>
      </c>
      <c r="B46" s="31">
        <v>26.6</v>
      </c>
      <c r="C46" s="34">
        <v>0.3216</v>
      </c>
      <c r="D46" s="33">
        <v>9.3740000000000006</v>
      </c>
      <c r="E46" s="32">
        <v>1.1100000000000001</v>
      </c>
      <c r="F46" s="48">
        <v>19.353999999999999</v>
      </c>
      <c r="I46" s="102">
        <v>45691</v>
      </c>
      <c r="J46" s="103">
        <v>26.6</v>
      </c>
      <c r="K46" s="104">
        <v>0.3216</v>
      </c>
      <c r="L46" s="105">
        <v>9.3740000000000006</v>
      </c>
      <c r="M46" s="106">
        <v>1.1100000000000001</v>
      </c>
      <c r="N46" s="107">
        <v>19.353999999999999</v>
      </c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1:24" s="29" customFormat="1" ht="12.75" customHeight="1" x14ac:dyDescent="0.2">
      <c r="A47" s="30">
        <v>45692</v>
      </c>
      <c r="B47" s="31">
        <v>22.1</v>
      </c>
      <c r="C47" s="34">
        <v>0.1933</v>
      </c>
      <c r="D47" s="33">
        <v>5.2039999999999997</v>
      </c>
      <c r="E47" s="32">
        <v>1.22</v>
      </c>
      <c r="F47" s="48">
        <v>13.115</v>
      </c>
      <c r="I47" s="102">
        <v>45692</v>
      </c>
      <c r="J47" s="103">
        <v>22.1</v>
      </c>
      <c r="K47" s="104">
        <v>0.1933</v>
      </c>
      <c r="L47" s="105">
        <v>5.2039999999999997</v>
      </c>
      <c r="M47" s="106">
        <v>1.22</v>
      </c>
      <c r="N47" s="107">
        <v>13.115</v>
      </c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1:24" s="29" customFormat="1" ht="12.75" customHeight="1" x14ac:dyDescent="0.2">
      <c r="A48" s="30">
        <v>45693</v>
      </c>
      <c r="B48" s="31">
        <v>13.8</v>
      </c>
      <c r="C48" s="34">
        <v>3.3999999999999998E-3</v>
      </c>
      <c r="D48" s="33">
        <v>0.129</v>
      </c>
      <c r="E48" s="32">
        <v>0.4</v>
      </c>
      <c r="F48" s="48">
        <v>0.24099999999999999</v>
      </c>
      <c r="I48" s="102">
        <v>45693</v>
      </c>
      <c r="J48" s="103">
        <v>13.8</v>
      </c>
      <c r="K48" s="104">
        <v>3.3999999999999998E-3</v>
      </c>
      <c r="L48" s="105">
        <v>0.129</v>
      </c>
      <c r="M48" s="106" t="s">
        <v>54</v>
      </c>
      <c r="N48" s="107">
        <v>0.24099999999999999</v>
      </c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1:24" s="29" customFormat="1" ht="12.75" customHeight="1" x14ac:dyDescent="0.2">
      <c r="A49" s="30">
        <v>45694</v>
      </c>
      <c r="B49" s="31">
        <v>27</v>
      </c>
      <c r="C49" s="34">
        <v>3.8999999999999998E-3</v>
      </c>
      <c r="D49" s="33">
        <v>0.127</v>
      </c>
      <c r="E49" s="32">
        <v>0.74</v>
      </c>
      <c r="F49" s="48">
        <v>0.35699999999999998</v>
      </c>
      <c r="I49" s="102">
        <v>45694</v>
      </c>
      <c r="J49" s="103">
        <v>27</v>
      </c>
      <c r="K49" s="104">
        <v>3.8999999999999998E-3</v>
      </c>
      <c r="L49" s="105">
        <v>0.127</v>
      </c>
      <c r="M49" s="106" t="s">
        <v>54</v>
      </c>
      <c r="N49" s="107">
        <v>0.35699999999999998</v>
      </c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1:24" s="29" customFormat="1" ht="12.75" customHeight="1" x14ac:dyDescent="0.2">
      <c r="A50" s="30">
        <v>45695</v>
      </c>
      <c r="B50" s="31">
        <v>14.2</v>
      </c>
      <c r="C50" s="34">
        <v>3.2000000000000002E-3</v>
      </c>
      <c r="D50" s="33">
        <v>0.13</v>
      </c>
      <c r="E50" s="32">
        <v>0.19</v>
      </c>
      <c r="F50" s="48">
        <v>0.61699999999999999</v>
      </c>
      <c r="I50" s="102">
        <v>45695</v>
      </c>
      <c r="J50" s="103">
        <v>14.2</v>
      </c>
      <c r="K50" s="104">
        <v>3.2000000000000002E-3</v>
      </c>
      <c r="L50" s="105">
        <v>0.13</v>
      </c>
      <c r="M50" s="106" t="s">
        <v>53</v>
      </c>
      <c r="N50" s="107">
        <v>0.61699999999999999</v>
      </c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1:24" s="29" customFormat="1" ht="12.75" customHeight="1" x14ac:dyDescent="0.2">
      <c r="A51" s="30">
        <v>45696</v>
      </c>
      <c r="B51" s="31">
        <v>29.3</v>
      </c>
      <c r="C51" s="34">
        <v>2.8899999999999999E-2</v>
      </c>
      <c r="D51" s="33">
        <v>1.298</v>
      </c>
      <c r="E51" s="32">
        <v>0.4</v>
      </c>
      <c r="F51" s="48">
        <v>2.8159999999999998</v>
      </c>
      <c r="I51" s="102">
        <v>45696</v>
      </c>
      <c r="J51" s="103">
        <v>29.3</v>
      </c>
      <c r="K51" s="104">
        <v>2.8899999999999999E-2</v>
      </c>
      <c r="L51" s="105">
        <v>1.298</v>
      </c>
      <c r="M51" s="106" t="s">
        <v>58</v>
      </c>
      <c r="N51" s="107">
        <v>2.8159999999999998</v>
      </c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1:24" s="29" customFormat="1" ht="12.75" customHeight="1" x14ac:dyDescent="0.2">
      <c r="A52" s="30">
        <v>45697</v>
      </c>
      <c r="B52" s="31">
        <v>25.5</v>
      </c>
      <c r="C52" s="34">
        <v>0.16739999999999999</v>
      </c>
      <c r="D52" s="33">
        <v>10.753</v>
      </c>
      <c r="E52" s="32">
        <v>0.51</v>
      </c>
      <c r="F52" s="48">
        <v>18.472000000000001</v>
      </c>
      <c r="I52" s="102">
        <v>45697</v>
      </c>
      <c r="J52" s="103">
        <v>25.5</v>
      </c>
      <c r="K52" s="104">
        <v>0.16739999999999999</v>
      </c>
      <c r="L52" s="105">
        <v>10.753</v>
      </c>
      <c r="M52" s="106" t="s">
        <v>54</v>
      </c>
      <c r="N52" s="107">
        <v>18.472000000000001</v>
      </c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1:24" s="29" customFormat="1" ht="12.75" customHeight="1" x14ac:dyDescent="0.2">
      <c r="A53" s="30">
        <v>45698</v>
      </c>
      <c r="B53" s="31">
        <v>47.9</v>
      </c>
      <c r="C53" s="34">
        <v>1.5299999999999999E-2</v>
      </c>
      <c r="D53" s="33">
        <v>0.98199999999999998</v>
      </c>
      <c r="E53" s="32">
        <v>0.09</v>
      </c>
      <c r="F53" s="48">
        <v>1.383</v>
      </c>
      <c r="I53" s="102">
        <v>45698</v>
      </c>
      <c r="J53" s="103">
        <v>47.9</v>
      </c>
      <c r="K53" s="104">
        <v>1.5299999999999999E-2</v>
      </c>
      <c r="L53" s="105">
        <v>0.98199999999999998</v>
      </c>
      <c r="M53" s="106" t="s">
        <v>53</v>
      </c>
      <c r="N53" s="107">
        <v>1.383</v>
      </c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1:24" s="29" customFormat="1" ht="12.75" customHeight="1" x14ac:dyDescent="0.2">
      <c r="A54" s="35">
        <v>45699</v>
      </c>
      <c r="B54" s="31">
        <v>11.9</v>
      </c>
      <c r="C54" s="34">
        <v>8.9999999999999993E-3</v>
      </c>
      <c r="D54" s="33">
        <v>0.27200000000000002</v>
      </c>
      <c r="E54" s="32">
        <v>0.26</v>
      </c>
      <c r="F54" s="48">
        <v>0.65500000000000003</v>
      </c>
      <c r="I54" s="108">
        <v>45699</v>
      </c>
      <c r="J54" s="103">
        <v>11.9</v>
      </c>
      <c r="K54" s="104">
        <v>8.9999999999999993E-3</v>
      </c>
      <c r="L54" s="105">
        <v>0.27200000000000002</v>
      </c>
      <c r="M54" s="106" t="s">
        <v>53</v>
      </c>
      <c r="N54" s="107">
        <v>0.65500000000000003</v>
      </c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1:24" s="29" customFormat="1" ht="12.75" customHeight="1" x14ac:dyDescent="0.2">
      <c r="A55" s="30">
        <v>45700</v>
      </c>
      <c r="B55" s="31">
        <v>19.2</v>
      </c>
      <c r="C55" s="34">
        <v>4.6800000000000001E-2</v>
      </c>
      <c r="D55" s="33">
        <v>1.482</v>
      </c>
      <c r="E55" s="32">
        <v>0.94</v>
      </c>
      <c r="F55" s="48">
        <v>3.5609999999999999</v>
      </c>
      <c r="I55" s="102">
        <v>45700</v>
      </c>
      <c r="J55" s="103">
        <v>19.2</v>
      </c>
      <c r="K55" s="104">
        <v>4.6800000000000001E-2</v>
      </c>
      <c r="L55" s="105">
        <v>1.482</v>
      </c>
      <c r="M55" s="106">
        <v>0.94</v>
      </c>
      <c r="N55" s="107">
        <v>3.5609999999999999</v>
      </c>
      <c r="O55" s="142"/>
      <c r="P55" s="142"/>
      <c r="Q55" s="142"/>
      <c r="R55" s="142"/>
      <c r="S55" s="142"/>
      <c r="T55" s="142"/>
      <c r="U55" s="142"/>
      <c r="V55" s="142"/>
      <c r="W55" s="142"/>
      <c r="X55" s="142"/>
    </row>
    <row r="56" spans="1:24" s="29" customFormat="1" ht="12.75" customHeight="1" x14ac:dyDescent="0.2">
      <c r="A56" s="30">
        <v>45701</v>
      </c>
      <c r="B56" s="31">
        <v>48.4</v>
      </c>
      <c r="C56" s="34">
        <v>1.2200000000000001E-2</v>
      </c>
      <c r="D56" s="33">
        <v>0.377</v>
      </c>
      <c r="E56" s="32">
        <v>1.48</v>
      </c>
      <c r="F56" s="48">
        <v>1.085</v>
      </c>
      <c r="I56" s="102">
        <v>45701</v>
      </c>
      <c r="J56" s="103">
        <v>48.4</v>
      </c>
      <c r="K56" s="104">
        <v>1.2200000000000001E-2</v>
      </c>
      <c r="L56" s="105">
        <v>0.377</v>
      </c>
      <c r="M56" s="106">
        <v>1.48</v>
      </c>
      <c r="N56" s="107">
        <v>1.085</v>
      </c>
      <c r="O56" s="141"/>
      <c r="P56" s="141"/>
      <c r="Q56" s="141"/>
      <c r="R56" s="141"/>
      <c r="S56" s="141"/>
      <c r="T56" s="141"/>
      <c r="U56" s="141"/>
      <c r="V56" s="141"/>
      <c r="W56" s="141"/>
      <c r="X56" s="142"/>
    </row>
    <row r="57" spans="1:24" s="29" customFormat="1" ht="12.75" customHeight="1" x14ac:dyDescent="0.2">
      <c r="A57" s="30">
        <v>45702</v>
      </c>
      <c r="B57" s="31">
        <v>40.700000000000003</v>
      </c>
      <c r="C57" s="34">
        <v>9.9000000000000008E-3</v>
      </c>
      <c r="D57" s="33">
        <v>0.309</v>
      </c>
      <c r="E57" s="32">
        <v>0.6</v>
      </c>
      <c r="F57" s="48">
        <v>0.52400000000000002</v>
      </c>
      <c r="I57" s="102">
        <v>45702</v>
      </c>
      <c r="J57" s="103">
        <v>40.700000000000003</v>
      </c>
      <c r="K57" s="104">
        <v>9.9000000000000008E-3</v>
      </c>
      <c r="L57" s="105">
        <v>0.309</v>
      </c>
      <c r="M57" s="106" t="s">
        <v>54</v>
      </c>
      <c r="N57" s="107">
        <v>0.52400000000000002</v>
      </c>
      <c r="O57" s="141"/>
      <c r="P57" s="141"/>
      <c r="Q57" s="141"/>
      <c r="R57" s="141"/>
      <c r="S57" s="141"/>
      <c r="T57" s="141"/>
      <c r="U57" s="141"/>
      <c r="V57" s="141"/>
      <c r="W57" s="141"/>
      <c r="X57" s="142"/>
    </row>
    <row r="58" spans="1:24" s="29" customFormat="1" ht="12.75" customHeight="1" x14ac:dyDescent="0.2">
      <c r="A58" s="30">
        <v>45703</v>
      </c>
      <c r="B58" s="31">
        <v>14.1</v>
      </c>
      <c r="C58" s="34">
        <v>5.3E-3</v>
      </c>
      <c r="D58" s="33">
        <v>0.36499999999999999</v>
      </c>
      <c r="E58" s="32">
        <v>0.18</v>
      </c>
      <c r="F58" s="48">
        <v>0.30199999999999999</v>
      </c>
      <c r="I58" s="102">
        <v>45703</v>
      </c>
      <c r="J58" s="103">
        <v>14.1</v>
      </c>
      <c r="K58" s="104">
        <v>5.3E-3</v>
      </c>
      <c r="L58" s="105">
        <v>0.36499999999999999</v>
      </c>
      <c r="M58" s="106" t="s">
        <v>53</v>
      </c>
      <c r="N58" s="107">
        <v>0.30199999999999999</v>
      </c>
      <c r="O58" s="141"/>
      <c r="P58" s="141"/>
      <c r="Q58" s="141"/>
      <c r="R58" s="141"/>
      <c r="S58" s="141"/>
      <c r="T58" s="141"/>
      <c r="U58" s="141"/>
      <c r="V58" s="141"/>
      <c r="W58" s="141"/>
      <c r="X58" s="142"/>
    </row>
    <row r="59" spans="1:24" s="29" customFormat="1" ht="12.75" customHeight="1" x14ac:dyDescent="0.2">
      <c r="A59" s="30">
        <v>45704</v>
      </c>
      <c r="B59" s="31">
        <v>13.4</v>
      </c>
      <c r="C59" s="34">
        <v>2.7000000000000001E-3</v>
      </c>
      <c r="D59" s="33">
        <v>0.13</v>
      </c>
      <c r="E59" s="32">
        <v>0.13</v>
      </c>
      <c r="F59" s="48">
        <v>0.114</v>
      </c>
      <c r="I59" s="102">
        <v>45704</v>
      </c>
      <c r="J59" s="103">
        <v>13.4</v>
      </c>
      <c r="K59" s="104">
        <v>2.7000000000000001E-3</v>
      </c>
      <c r="L59" s="105">
        <v>0.13</v>
      </c>
      <c r="M59" s="106" t="s">
        <v>53</v>
      </c>
      <c r="N59" s="107">
        <v>0.114</v>
      </c>
      <c r="O59" s="141"/>
      <c r="P59" s="141"/>
      <c r="Q59" s="141"/>
      <c r="R59" s="141"/>
      <c r="S59" s="141"/>
      <c r="T59" s="141"/>
      <c r="U59" s="141"/>
      <c r="V59" s="141"/>
      <c r="W59" s="141"/>
      <c r="X59" s="142"/>
    </row>
    <row r="60" spans="1:24" s="29" customFormat="1" ht="12.75" customHeight="1" x14ac:dyDescent="0.2">
      <c r="A60" s="30">
        <v>45705</v>
      </c>
      <c r="B60" s="31">
        <v>20.399999999999999</v>
      </c>
      <c r="C60" s="34">
        <v>1.5299999999999999E-2</v>
      </c>
      <c r="D60" s="33">
        <v>0.55800000000000005</v>
      </c>
      <c r="E60" s="32">
        <v>0.41</v>
      </c>
      <c r="F60" s="48">
        <v>1.23</v>
      </c>
      <c r="I60" s="102">
        <v>45705</v>
      </c>
      <c r="J60" s="103">
        <v>20.399999999999999</v>
      </c>
      <c r="K60" s="104">
        <v>1.5299999999999999E-2</v>
      </c>
      <c r="L60" s="105">
        <v>0.55800000000000005</v>
      </c>
      <c r="M60" s="106" t="s">
        <v>54</v>
      </c>
      <c r="N60" s="107">
        <v>1.23</v>
      </c>
      <c r="O60" s="141"/>
      <c r="P60" s="141"/>
      <c r="Q60" s="141"/>
      <c r="R60" s="141"/>
      <c r="S60" s="141"/>
      <c r="T60" s="141"/>
      <c r="U60" s="141"/>
      <c r="V60" s="141"/>
      <c r="W60" s="141"/>
      <c r="X60" s="142"/>
    </row>
    <row r="61" spans="1:24" s="29" customFormat="1" ht="12.75" customHeight="1" x14ac:dyDescent="0.2">
      <c r="A61" s="30">
        <v>45706</v>
      </c>
      <c r="B61" s="31">
        <v>24.3</v>
      </c>
      <c r="C61" s="34">
        <v>9.5999999999999992E-3</v>
      </c>
      <c r="D61" s="33">
        <v>0.309</v>
      </c>
      <c r="E61" s="32">
        <v>0.47</v>
      </c>
      <c r="F61" s="48">
        <v>0.70699999999999996</v>
      </c>
      <c r="I61" s="102">
        <v>45706</v>
      </c>
      <c r="J61" s="103">
        <v>24.3</v>
      </c>
      <c r="K61" s="104">
        <v>9.5999999999999992E-3</v>
      </c>
      <c r="L61" s="105">
        <v>0.309</v>
      </c>
      <c r="M61" s="106" t="s">
        <v>54</v>
      </c>
      <c r="N61" s="107">
        <v>0.70699999999999996</v>
      </c>
      <c r="O61" s="141"/>
      <c r="P61" s="141"/>
      <c r="Q61" s="141"/>
      <c r="R61" s="141"/>
      <c r="S61" s="141"/>
      <c r="T61" s="141"/>
      <c r="U61" s="141"/>
      <c r="V61" s="141"/>
      <c r="W61" s="141"/>
      <c r="X61" s="142"/>
    </row>
    <row r="62" spans="1:24" s="29" customFormat="1" ht="12.75" customHeight="1" x14ac:dyDescent="0.2">
      <c r="A62" s="30">
        <v>45707</v>
      </c>
      <c r="B62" s="31">
        <v>34.700000000000003</v>
      </c>
      <c r="C62" s="34">
        <v>2.7900000000000001E-2</v>
      </c>
      <c r="D62" s="33">
        <v>0.82499999999999996</v>
      </c>
      <c r="E62" s="32">
        <v>0.76</v>
      </c>
      <c r="F62" s="48">
        <v>1.0880000000000001</v>
      </c>
      <c r="I62" s="102">
        <v>45707</v>
      </c>
      <c r="J62" s="103">
        <v>34.700000000000003</v>
      </c>
      <c r="K62" s="104">
        <v>2.7900000000000001E-2</v>
      </c>
      <c r="L62" s="105">
        <v>0.82499999999999996</v>
      </c>
      <c r="M62" s="106" t="s">
        <v>54</v>
      </c>
      <c r="N62" s="107">
        <v>1.0880000000000001</v>
      </c>
      <c r="O62" s="141"/>
      <c r="P62" s="141"/>
      <c r="Q62" s="141"/>
      <c r="R62" s="141"/>
      <c r="S62" s="141"/>
      <c r="T62" s="141"/>
      <c r="U62" s="141"/>
      <c r="V62" s="141"/>
      <c r="W62" s="141"/>
      <c r="X62" s="142"/>
    </row>
    <row r="63" spans="1:24" s="29" customFormat="1" ht="12.75" customHeight="1" x14ac:dyDescent="0.2">
      <c r="A63" s="30">
        <v>45708</v>
      </c>
      <c r="B63" s="31">
        <v>22.5</v>
      </c>
      <c r="C63" s="34">
        <v>0.12640000000000001</v>
      </c>
      <c r="D63" s="33">
        <v>4.9550000000000001</v>
      </c>
      <c r="E63" s="32">
        <v>0.7</v>
      </c>
      <c r="F63" s="48">
        <v>4.4249999999999998</v>
      </c>
      <c r="I63" s="102">
        <v>45708</v>
      </c>
      <c r="J63" s="103">
        <v>22.5</v>
      </c>
      <c r="K63" s="104">
        <v>0.12640000000000001</v>
      </c>
      <c r="L63" s="105">
        <v>4.9550000000000001</v>
      </c>
      <c r="M63" s="106" t="s">
        <v>58</v>
      </c>
      <c r="N63" s="107">
        <v>4.4249999999999998</v>
      </c>
      <c r="O63" s="141"/>
      <c r="P63" s="141"/>
      <c r="Q63" s="141"/>
      <c r="R63" s="141"/>
      <c r="S63" s="141"/>
      <c r="T63" s="141"/>
      <c r="U63" s="141"/>
      <c r="V63" s="141"/>
      <c r="W63" s="141"/>
      <c r="X63" s="142"/>
    </row>
    <row r="64" spans="1:24" s="29" customFormat="1" ht="12.75" customHeight="1" x14ac:dyDescent="0.2">
      <c r="A64" s="30">
        <v>45709</v>
      </c>
      <c r="B64" s="31">
        <v>13.2</v>
      </c>
      <c r="C64" s="34">
        <v>1.9900000000000001E-2</v>
      </c>
      <c r="D64" s="33">
        <v>0.91900000000000004</v>
      </c>
      <c r="E64" s="32">
        <v>0.35</v>
      </c>
      <c r="F64" s="48">
        <v>0.88100000000000001</v>
      </c>
      <c r="I64" s="102">
        <v>45709</v>
      </c>
      <c r="J64" s="103">
        <v>13.2</v>
      </c>
      <c r="K64" s="104">
        <v>1.9900000000000001E-2</v>
      </c>
      <c r="L64" s="105">
        <v>0.91900000000000004</v>
      </c>
      <c r="M64" s="106" t="s">
        <v>56</v>
      </c>
      <c r="N64" s="107">
        <v>0.88100000000000001</v>
      </c>
      <c r="O64" s="141"/>
      <c r="P64" s="141"/>
      <c r="Q64" s="141"/>
      <c r="R64" s="141"/>
      <c r="S64" s="141"/>
      <c r="T64" s="141"/>
      <c r="U64" s="141"/>
      <c r="V64" s="141"/>
      <c r="W64" s="141"/>
      <c r="X64" s="142"/>
    </row>
    <row r="65" spans="1:24" s="29" customFormat="1" ht="12.75" customHeight="1" x14ac:dyDescent="0.2">
      <c r="A65" s="30">
        <v>45710</v>
      </c>
      <c r="B65" s="31">
        <v>9.1</v>
      </c>
      <c r="C65" s="34">
        <v>5.4000000000000003E-3</v>
      </c>
      <c r="D65" s="33">
        <v>0.126</v>
      </c>
      <c r="E65" s="32">
        <v>0.49</v>
      </c>
      <c r="F65" s="48">
        <v>0.32600000000000001</v>
      </c>
      <c r="I65" s="102">
        <v>45710</v>
      </c>
      <c r="J65" s="103">
        <v>9.1</v>
      </c>
      <c r="K65" s="104">
        <v>5.4000000000000003E-3</v>
      </c>
      <c r="L65" s="105">
        <v>0.126</v>
      </c>
      <c r="M65" s="106" t="s">
        <v>56</v>
      </c>
      <c r="N65" s="107">
        <v>0.32600000000000001</v>
      </c>
      <c r="O65" s="141"/>
      <c r="P65" s="141"/>
      <c r="Q65" s="141"/>
      <c r="R65" s="141"/>
      <c r="S65" s="141"/>
      <c r="T65" s="141"/>
      <c r="U65" s="141"/>
      <c r="V65" s="141"/>
      <c r="W65" s="141"/>
      <c r="X65" s="142"/>
    </row>
    <row r="66" spans="1:24" s="29" customFormat="1" ht="12.75" customHeight="1" x14ac:dyDescent="0.2">
      <c r="A66" s="30">
        <v>45711</v>
      </c>
      <c r="B66" s="31">
        <v>10.3</v>
      </c>
      <c r="C66" s="34">
        <v>2.9100000000000001E-2</v>
      </c>
      <c r="D66" s="33">
        <v>0.749</v>
      </c>
      <c r="E66" s="32">
        <v>0.3</v>
      </c>
      <c r="F66" s="48">
        <v>1.0589999999999999</v>
      </c>
      <c r="I66" s="102">
        <v>45711</v>
      </c>
      <c r="J66" s="103">
        <v>10.3</v>
      </c>
      <c r="K66" s="104">
        <v>2.9100000000000001E-2</v>
      </c>
      <c r="L66" s="105">
        <v>0.749</v>
      </c>
      <c r="M66" s="106" t="s">
        <v>58</v>
      </c>
      <c r="N66" s="107">
        <v>1.0589999999999999</v>
      </c>
      <c r="O66" s="141"/>
      <c r="P66" s="141"/>
      <c r="Q66" s="141"/>
      <c r="R66" s="141"/>
      <c r="S66" s="141"/>
      <c r="T66" s="141"/>
      <c r="U66" s="141"/>
      <c r="V66" s="141"/>
      <c r="W66" s="141"/>
      <c r="X66" s="142"/>
    </row>
    <row r="67" spans="1:24" s="29" customFormat="1" ht="12.75" customHeight="1" x14ac:dyDescent="0.2">
      <c r="A67" s="30">
        <v>45712</v>
      </c>
      <c r="B67" s="31">
        <v>7.9</v>
      </c>
      <c r="C67" s="34">
        <v>6.8999999999999999E-3</v>
      </c>
      <c r="D67" s="33">
        <v>0.14099999999999999</v>
      </c>
      <c r="E67" s="32">
        <v>0.45</v>
      </c>
      <c r="F67" s="48">
        <v>0.29299999999999998</v>
      </c>
      <c r="I67" s="102">
        <v>45712</v>
      </c>
      <c r="J67" s="103">
        <v>7.9</v>
      </c>
      <c r="K67" s="104">
        <v>6.8999999999999999E-3</v>
      </c>
      <c r="L67" s="105">
        <v>0.14099999999999999</v>
      </c>
      <c r="M67" s="106" t="s">
        <v>56</v>
      </c>
      <c r="N67" s="107">
        <v>0.29299999999999998</v>
      </c>
      <c r="O67" s="141"/>
      <c r="P67" s="141"/>
      <c r="Q67" s="141"/>
      <c r="R67" s="141"/>
      <c r="S67" s="141"/>
      <c r="T67" s="141"/>
      <c r="U67" s="141"/>
      <c r="V67" s="141"/>
      <c r="W67" s="141"/>
      <c r="X67" s="142"/>
    </row>
    <row r="68" spans="1:24" s="29" customFormat="1" ht="12.75" customHeight="1" x14ac:dyDescent="0.2">
      <c r="A68" s="30">
        <v>45713</v>
      </c>
      <c r="B68" s="31">
        <v>10.1</v>
      </c>
      <c r="C68" s="34">
        <v>6.1699999999999998E-2</v>
      </c>
      <c r="D68" s="33">
        <v>1.7470000000000001</v>
      </c>
      <c r="E68" s="32">
        <v>0.45</v>
      </c>
      <c r="F68" s="48">
        <v>3.6560000000000001</v>
      </c>
      <c r="I68" s="102">
        <v>45713</v>
      </c>
      <c r="J68" s="103">
        <v>10.1</v>
      </c>
      <c r="K68" s="104">
        <v>6.1699999999999998E-2</v>
      </c>
      <c r="L68" s="105">
        <v>1.7470000000000001</v>
      </c>
      <c r="M68" s="106" t="s">
        <v>58</v>
      </c>
      <c r="N68" s="107">
        <v>3.6560000000000001</v>
      </c>
      <c r="O68" s="141"/>
      <c r="P68" s="141"/>
      <c r="Q68" s="141"/>
      <c r="R68" s="141"/>
      <c r="S68" s="141"/>
      <c r="T68" s="141"/>
      <c r="U68" s="141"/>
      <c r="V68" s="141"/>
      <c r="W68" s="141"/>
      <c r="X68" s="142"/>
    </row>
    <row r="69" spans="1:24" s="29" customFormat="1" ht="12.75" customHeight="1" x14ac:dyDescent="0.2">
      <c r="A69" s="30">
        <v>45714</v>
      </c>
      <c r="B69" s="31"/>
      <c r="C69" s="34"/>
      <c r="D69" s="33"/>
      <c r="E69" s="32"/>
      <c r="F69" s="48"/>
      <c r="I69" s="102">
        <v>45714</v>
      </c>
      <c r="J69" s="103" t="s">
        <v>60</v>
      </c>
      <c r="K69" s="104" t="s">
        <v>60</v>
      </c>
      <c r="L69" s="105" t="s">
        <v>60</v>
      </c>
      <c r="M69" s="106" t="s">
        <v>60</v>
      </c>
      <c r="N69" s="107" t="s">
        <v>60</v>
      </c>
      <c r="O69" s="141"/>
      <c r="P69" s="141"/>
      <c r="Q69" s="141"/>
      <c r="R69" s="141"/>
      <c r="S69" s="141"/>
      <c r="T69" s="141"/>
      <c r="U69" s="141"/>
      <c r="V69" s="141"/>
      <c r="W69" s="141"/>
      <c r="X69" s="142"/>
    </row>
    <row r="70" spans="1:24" s="29" customFormat="1" ht="12.75" customHeight="1" x14ac:dyDescent="0.2">
      <c r="A70" s="30">
        <v>45715</v>
      </c>
      <c r="B70" s="31">
        <v>8.6</v>
      </c>
      <c r="C70" s="34">
        <v>2.7000000000000001E-3</v>
      </c>
      <c r="D70" s="33">
        <v>8.3000000000000004E-2</v>
      </c>
      <c r="E70" s="32">
        <v>0.8</v>
      </c>
      <c r="F70" s="48">
        <v>0.14099999999999999</v>
      </c>
      <c r="I70" s="102">
        <v>45715</v>
      </c>
      <c r="J70" s="103">
        <v>8.6</v>
      </c>
      <c r="K70" s="104">
        <v>2.7000000000000001E-3</v>
      </c>
      <c r="L70" s="105">
        <v>8.3000000000000004E-2</v>
      </c>
      <c r="M70" s="106">
        <v>0.8</v>
      </c>
      <c r="N70" s="107">
        <v>0.14099999999999999</v>
      </c>
      <c r="O70" s="141"/>
      <c r="P70" s="141"/>
      <c r="Q70" s="141"/>
      <c r="R70" s="141"/>
      <c r="S70" s="141"/>
      <c r="T70" s="141"/>
      <c r="U70" s="141"/>
      <c r="V70" s="141"/>
      <c r="W70" s="141"/>
      <c r="X70" s="142"/>
    </row>
    <row r="71" spans="1:24" s="29" customFormat="1" ht="12.75" customHeight="1" x14ac:dyDescent="0.2">
      <c r="A71" s="30">
        <v>45716</v>
      </c>
      <c r="B71" s="31">
        <v>11.6</v>
      </c>
      <c r="C71" s="34">
        <v>7.0000000000000001E-3</v>
      </c>
      <c r="D71" s="33">
        <v>0.46800000000000003</v>
      </c>
      <c r="E71" s="32">
        <v>0.25</v>
      </c>
      <c r="F71" s="48">
        <v>0.17799999999999999</v>
      </c>
      <c r="I71" s="102">
        <v>45716</v>
      </c>
      <c r="J71" s="103">
        <v>11.6</v>
      </c>
      <c r="K71" s="104">
        <v>7.0000000000000001E-3</v>
      </c>
      <c r="L71" s="105">
        <v>0.46800000000000003</v>
      </c>
      <c r="M71" s="106" t="s">
        <v>53</v>
      </c>
      <c r="N71" s="107">
        <v>0.17799999999999999</v>
      </c>
      <c r="O71" s="141"/>
      <c r="P71" s="141"/>
      <c r="Q71" s="141"/>
      <c r="R71" s="141"/>
      <c r="S71" s="141"/>
      <c r="T71" s="141"/>
      <c r="U71" s="141"/>
      <c r="V71" s="141"/>
      <c r="W71" s="141"/>
      <c r="X71" s="142"/>
    </row>
    <row r="72" spans="1:24" s="29" customFormat="1" ht="12.75" customHeight="1" x14ac:dyDescent="0.2">
      <c r="A72" s="30">
        <v>45717</v>
      </c>
      <c r="B72" s="31">
        <v>27.1</v>
      </c>
      <c r="C72" s="34">
        <v>6.4500000000000002E-2</v>
      </c>
      <c r="D72" s="33">
        <v>0.76</v>
      </c>
      <c r="E72" s="32">
        <v>0.75</v>
      </c>
      <c r="F72" s="48">
        <v>2.403</v>
      </c>
      <c r="I72" s="102">
        <v>45717</v>
      </c>
      <c r="J72" s="103">
        <v>27.1</v>
      </c>
      <c r="K72" s="104">
        <v>6.4500000000000002E-2</v>
      </c>
      <c r="L72" s="105">
        <v>0.76</v>
      </c>
      <c r="M72" s="106" t="s">
        <v>57</v>
      </c>
      <c r="N72" s="107">
        <v>2.403</v>
      </c>
      <c r="O72" s="141"/>
      <c r="P72" s="141"/>
      <c r="Q72" s="141"/>
      <c r="R72" s="141"/>
      <c r="S72" s="141"/>
      <c r="T72" s="141"/>
      <c r="U72" s="141"/>
      <c r="V72" s="141"/>
      <c r="W72" s="141"/>
      <c r="X72" s="142"/>
    </row>
    <row r="73" spans="1:24" s="29" customFormat="1" ht="12.75" customHeight="1" x14ac:dyDescent="0.2">
      <c r="A73" s="30">
        <v>45718</v>
      </c>
      <c r="B73" s="31">
        <v>22.9</v>
      </c>
      <c r="C73" s="34">
        <v>0.10349999999999999</v>
      </c>
      <c r="D73" s="33">
        <v>4.4400000000000004</v>
      </c>
      <c r="E73" s="32">
        <v>0.64</v>
      </c>
      <c r="F73" s="48">
        <v>6.8310000000000004</v>
      </c>
      <c r="I73" s="102">
        <v>45718</v>
      </c>
      <c r="J73" s="103">
        <v>22.9</v>
      </c>
      <c r="K73" s="104">
        <v>0.10349999999999999</v>
      </c>
      <c r="L73" s="105">
        <v>4.4400000000000004</v>
      </c>
      <c r="M73" s="106" t="s">
        <v>57</v>
      </c>
      <c r="N73" s="107">
        <v>6.8310000000000004</v>
      </c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1:24" s="29" customFormat="1" ht="12.75" customHeight="1" x14ac:dyDescent="0.2">
      <c r="A74" s="30">
        <v>45719</v>
      </c>
      <c r="B74" s="31">
        <v>19.2</v>
      </c>
      <c r="C74" s="34">
        <v>0.37730000000000002</v>
      </c>
      <c r="D74" s="33">
        <v>10.6</v>
      </c>
      <c r="E74" s="32">
        <v>0.77</v>
      </c>
      <c r="F74" s="48">
        <v>16.105</v>
      </c>
      <c r="I74" s="102">
        <v>45719</v>
      </c>
      <c r="J74" s="103">
        <v>19.2</v>
      </c>
      <c r="K74" s="104">
        <v>0.37730000000000002</v>
      </c>
      <c r="L74" s="105">
        <v>10.6</v>
      </c>
      <c r="M74" s="106" t="s">
        <v>54</v>
      </c>
      <c r="N74" s="107">
        <v>16.105</v>
      </c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1:24" s="29" customFormat="1" ht="12.75" customHeight="1" x14ac:dyDescent="0.2">
      <c r="A75" s="30">
        <v>45720</v>
      </c>
      <c r="B75" s="31">
        <v>28.6</v>
      </c>
      <c r="C75" s="34">
        <v>0.26190000000000002</v>
      </c>
      <c r="D75" s="33">
        <v>6.33</v>
      </c>
      <c r="E75" s="32">
        <v>1.82</v>
      </c>
      <c r="F75" s="48">
        <v>5.9050000000000002</v>
      </c>
      <c r="I75" s="102">
        <v>45720</v>
      </c>
      <c r="J75" s="103">
        <v>28.6</v>
      </c>
      <c r="K75" s="104">
        <v>0.26190000000000002</v>
      </c>
      <c r="L75" s="105">
        <v>6.33</v>
      </c>
      <c r="M75" s="106">
        <v>1.82</v>
      </c>
      <c r="N75" s="107">
        <v>5.9050000000000002</v>
      </c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1:24" s="29" customFormat="1" ht="12.75" customHeight="1" x14ac:dyDescent="0.2">
      <c r="A76" s="30">
        <v>45721</v>
      </c>
      <c r="B76" s="31">
        <v>26.7</v>
      </c>
      <c r="C76" s="34">
        <v>0.31359999999999999</v>
      </c>
      <c r="D76" s="33">
        <v>5.819</v>
      </c>
      <c r="E76" s="32">
        <v>3.59</v>
      </c>
      <c r="F76" s="48">
        <v>12.672000000000001</v>
      </c>
      <c r="I76" s="102">
        <v>45721</v>
      </c>
      <c r="J76" s="103">
        <v>26.7</v>
      </c>
      <c r="K76" s="104">
        <v>0.31359999999999999</v>
      </c>
      <c r="L76" s="105">
        <v>5.819</v>
      </c>
      <c r="M76" s="106">
        <v>3.59</v>
      </c>
      <c r="N76" s="107">
        <v>12.672000000000001</v>
      </c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1:24" s="29" customFormat="1" ht="12.75" customHeight="1" x14ac:dyDescent="0.2">
      <c r="A77" s="30">
        <v>45722</v>
      </c>
      <c r="B77" s="31">
        <v>22</v>
      </c>
      <c r="C77" s="34">
        <v>0.36980000000000002</v>
      </c>
      <c r="D77" s="33">
        <v>6.6619999999999999</v>
      </c>
      <c r="E77" s="32">
        <v>4.6100000000000003</v>
      </c>
      <c r="F77" s="48">
        <v>19.463999999999999</v>
      </c>
      <c r="I77" s="102">
        <v>45722</v>
      </c>
      <c r="J77" s="103">
        <v>22</v>
      </c>
      <c r="K77" s="104">
        <v>0.36980000000000002</v>
      </c>
      <c r="L77" s="105">
        <v>6.6619999999999999</v>
      </c>
      <c r="M77" s="106">
        <v>4.6100000000000003</v>
      </c>
      <c r="N77" s="107">
        <v>19.463999999999999</v>
      </c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1:24" s="29" customFormat="1" ht="12.75" customHeight="1" x14ac:dyDescent="0.2">
      <c r="A78" s="30">
        <v>45723</v>
      </c>
      <c r="B78" s="31">
        <v>19.5</v>
      </c>
      <c r="C78" s="34">
        <v>0.2477</v>
      </c>
      <c r="D78" s="33">
        <v>8.1240000000000006</v>
      </c>
      <c r="E78" s="32">
        <v>1.97</v>
      </c>
      <c r="F78" s="48">
        <v>8.6820000000000004</v>
      </c>
      <c r="I78" s="102">
        <v>45723</v>
      </c>
      <c r="J78" s="103">
        <v>19.5</v>
      </c>
      <c r="K78" s="104">
        <v>0.2477</v>
      </c>
      <c r="L78" s="105">
        <v>8.1240000000000006</v>
      </c>
      <c r="M78" s="106">
        <v>1.97</v>
      </c>
      <c r="N78" s="107">
        <v>8.6820000000000004</v>
      </c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1:24" s="29" customFormat="1" ht="12.75" customHeight="1" x14ac:dyDescent="0.2">
      <c r="A79" s="30">
        <v>45724</v>
      </c>
      <c r="B79" s="31">
        <v>23.2</v>
      </c>
      <c r="C79" s="34">
        <v>0.255</v>
      </c>
      <c r="D79" s="33">
        <v>15.237</v>
      </c>
      <c r="E79" s="32">
        <v>1.04</v>
      </c>
      <c r="F79" s="48">
        <v>9.9019999999999992</v>
      </c>
      <c r="I79" s="102">
        <v>45724</v>
      </c>
      <c r="J79" s="103">
        <v>23.2</v>
      </c>
      <c r="K79" s="104">
        <v>0.255</v>
      </c>
      <c r="L79" s="105">
        <v>15.237</v>
      </c>
      <c r="M79" s="106">
        <v>1.04</v>
      </c>
      <c r="N79" s="107">
        <v>9.9019999999999992</v>
      </c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1:24" s="29" customFormat="1" ht="12.75" customHeight="1" x14ac:dyDescent="0.2">
      <c r="A80" s="30">
        <v>45725</v>
      </c>
      <c r="B80" s="31">
        <v>27.6</v>
      </c>
      <c r="C80" s="34">
        <v>0.27179999999999999</v>
      </c>
      <c r="D80" s="33">
        <v>6.3360000000000003</v>
      </c>
      <c r="E80" s="32">
        <v>1.46</v>
      </c>
      <c r="F80" s="48">
        <v>17.690000000000001</v>
      </c>
      <c r="I80" s="102">
        <v>45725</v>
      </c>
      <c r="J80" s="103">
        <v>27.6</v>
      </c>
      <c r="K80" s="104">
        <v>0.27179999999999999</v>
      </c>
      <c r="L80" s="105">
        <v>6.3360000000000003</v>
      </c>
      <c r="M80" s="106">
        <v>1.46</v>
      </c>
      <c r="N80" s="107">
        <v>17.690000000000001</v>
      </c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1:24" s="29" customFormat="1" ht="12.75" customHeight="1" x14ac:dyDescent="0.2">
      <c r="A81" s="30">
        <v>45726</v>
      </c>
      <c r="B81" s="31">
        <v>46.8</v>
      </c>
      <c r="C81" s="34">
        <v>0.26729999999999998</v>
      </c>
      <c r="D81" s="33">
        <v>6.9039999999999999</v>
      </c>
      <c r="E81" s="32">
        <v>3.05</v>
      </c>
      <c r="F81" s="48">
        <v>15.223000000000001</v>
      </c>
      <c r="I81" s="102">
        <v>45726</v>
      </c>
      <c r="J81" s="103">
        <v>46.8</v>
      </c>
      <c r="K81" s="104">
        <v>0.26729999999999998</v>
      </c>
      <c r="L81" s="105">
        <v>6.9039999999999999</v>
      </c>
      <c r="M81" s="106">
        <v>3.05</v>
      </c>
      <c r="N81" s="107">
        <v>15.223000000000001</v>
      </c>
      <c r="O81" s="141"/>
      <c r="P81" s="141"/>
      <c r="Q81" s="141"/>
      <c r="R81" s="141"/>
      <c r="S81" s="141"/>
      <c r="T81" s="141"/>
      <c r="U81" s="141"/>
      <c r="V81" s="141"/>
      <c r="W81" s="141"/>
      <c r="X81" s="141"/>
    </row>
    <row r="82" spans="1:24" s="29" customFormat="1" ht="12.75" customHeight="1" x14ac:dyDescent="0.2">
      <c r="A82" s="30">
        <v>45727</v>
      </c>
      <c r="B82" s="31">
        <v>39.1</v>
      </c>
      <c r="C82" s="34">
        <v>0.1167</v>
      </c>
      <c r="D82" s="33">
        <v>3.1309999999999998</v>
      </c>
      <c r="E82" s="32">
        <v>1.18</v>
      </c>
      <c r="F82" s="48">
        <v>10.865</v>
      </c>
      <c r="I82" s="102">
        <v>45727</v>
      </c>
      <c r="J82" s="103">
        <v>39.1</v>
      </c>
      <c r="K82" s="104">
        <v>0.1167</v>
      </c>
      <c r="L82" s="105">
        <v>3.1309999999999998</v>
      </c>
      <c r="M82" s="106">
        <v>1.18</v>
      </c>
      <c r="N82" s="107">
        <v>10.865</v>
      </c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1:24" s="29" customFormat="1" ht="12.75" customHeight="1" x14ac:dyDescent="0.2">
      <c r="A83" s="30">
        <v>45728</v>
      </c>
      <c r="B83" s="31">
        <v>16.899999999999999</v>
      </c>
      <c r="C83" s="34">
        <v>2.2700000000000001E-2</v>
      </c>
      <c r="D83" s="33">
        <v>0.63800000000000001</v>
      </c>
      <c r="E83" s="32">
        <v>0.75</v>
      </c>
      <c r="F83" s="48">
        <v>2.0089999999999999</v>
      </c>
      <c r="I83" s="102">
        <v>45728</v>
      </c>
      <c r="J83" s="103">
        <v>16.899999999999999</v>
      </c>
      <c r="K83" s="104">
        <v>2.2700000000000001E-2</v>
      </c>
      <c r="L83" s="105">
        <v>0.63800000000000001</v>
      </c>
      <c r="M83" s="106" t="s">
        <v>58</v>
      </c>
      <c r="N83" s="107">
        <v>2.0089999999999999</v>
      </c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1:24" s="29" customFormat="1" ht="12.75" customHeight="1" x14ac:dyDescent="0.2">
      <c r="A84" s="30">
        <v>45729</v>
      </c>
      <c r="B84" s="31">
        <v>18.100000000000001</v>
      </c>
      <c r="C84" s="34">
        <v>7.3400000000000007E-2</v>
      </c>
      <c r="D84" s="33">
        <v>2.1739999999999999</v>
      </c>
      <c r="E84" s="32">
        <v>0.85</v>
      </c>
      <c r="F84" s="48">
        <v>5.6379999999999999</v>
      </c>
      <c r="I84" s="102">
        <v>45729</v>
      </c>
      <c r="J84" s="103">
        <v>18.100000000000001</v>
      </c>
      <c r="K84" s="104">
        <v>7.3400000000000007E-2</v>
      </c>
      <c r="L84" s="105">
        <v>2.1739999999999999</v>
      </c>
      <c r="M84" s="106">
        <v>0.85</v>
      </c>
      <c r="N84" s="107">
        <v>5.6379999999999999</v>
      </c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1:24" s="29" customFormat="1" ht="12.75" customHeight="1" x14ac:dyDescent="0.2">
      <c r="A85" s="30">
        <v>45730</v>
      </c>
      <c r="B85" s="31">
        <v>14.1</v>
      </c>
      <c r="C85" s="34">
        <v>1.5699999999999999E-2</v>
      </c>
      <c r="D85" s="33">
        <v>2.2639999999999998</v>
      </c>
      <c r="E85" s="32">
        <v>0.87</v>
      </c>
      <c r="F85" s="48">
        <v>0.57199999999999995</v>
      </c>
      <c r="I85" s="102">
        <v>45730</v>
      </c>
      <c r="J85" s="103">
        <v>14.1</v>
      </c>
      <c r="K85" s="104">
        <v>1.5699999999999999E-2</v>
      </c>
      <c r="L85" s="105">
        <v>2.2639999999999998</v>
      </c>
      <c r="M85" s="106">
        <v>0.87</v>
      </c>
      <c r="N85" s="107">
        <v>0.57199999999999995</v>
      </c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1:24" s="29" customFormat="1" ht="12.75" customHeight="1" x14ac:dyDescent="0.2">
      <c r="A86" s="30">
        <v>45731</v>
      </c>
      <c r="B86" s="31">
        <v>24.5</v>
      </c>
      <c r="C86" s="34">
        <v>5.7000000000000002E-3</v>
      </c>
      <c r="D86" s="33">
        <v>0.14299999999999999</v>
      </c>
      <c r="E86" s="32">
        <v>1.24</v>
      </c>
      <c r="F86" s="48">
        <v>0.44800000000000001</v>
      </c>
      <c r="I86" s="102">
        <v>45731</v>
      </c>
      <c r="J86" s="103">
        <v>24.5</v>
      </c>
      <c r="K86" s="104">
        <v>5.7000000000000002E-3</v>
      </c>
      <c r="L86" s="105">
        <v>0.14299999999999999</v>
      </c>
      <c r="M86" s="106">
        <v>1.24</v>
      </c>
      <c r="N86" s="107">
        <v>0.44800000000000001</v>
      </c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1:24" s="29" customFormat="1" ht="12.75" customHeight="1" x14ac:dyDescent="0.2">
      <c r="A87" s="30">
        <v>45732</v>
      </c>
      <c r="B87" s="31">
        <v>23.7</v>
      </c>
      <c r="C87" s="34">
        <v>3.5499999999999997E-2</v>
      </c>
      <c r="D87" s="33">
        <v>1.0469999999999999</v>
      </c>
      <c r="E87" s="32">
        <v>0.87</v>
      </c>
      <c r="F87" s="48">
        <v>3.508</v>
      </c>
      <c r="I87" s="102">
        <v>45732</v>
      </c>
      <c r="J87" s="103">
        <v>23.7</v>
      </c>
      <c r="K87" s="104">
        <v>3.5499999999999997E-2</v>
      </c>
      <c r="L87" s="105">
        <v>1.0469999999999999</v>
      </c>
      <c r="M87" s="106">
        <v>0.87</v>
      </c>
      <c r="N87" s="107">
        <v>3.508</v>
      </c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1:24" s="29" customFormat="1" ht="12.75" customHeight="1" x14ac:dyDescent="0.2">
      <c r="A88" s="30">
        <v>45733</v>
      </c>
      <c r="B88" s="31">
        <v>16.399999999999999</v>
      </c>
      <c r="C88" s="34">
        <v>0.22070000000000001</v>
      </c>
      <c r="D88" s="33">
        <v>5.3150000000000004</v>
      </c>
      <c r="E88" s="32">
        <v>0.92</v>
      </c>
      <c r="F88" s="48">
        <v>22.677</v>
      </c>
      <c r="I88" s="102">
        <v>45733</v>
      </c>
      <c r="J88" s="103">
        <v>16.399999999999999</v>
      </c>
      <c r="K88" s="104">
        <v>0.22070000000000001</v>
      </c>
      <c r="L88" s="105">
        <v>5.3150000000000004</v>
      </c>
      <c r="M88" s="106">
        <v>0.92</v>
      </c>
      <c r="N88" s="107">
        <v>22.677</v>
      </c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1:24" s="29" customFormat="1" ht="12.75" customHeight="1" x14ac:dyDescent="0.2">
      <c r="A89" s="30">
        <v>45734</v>
      </c>
      <c r="B89" s="31">
        <v>12.6</v>
      </c>
      <c r="C89" s="34">
        <v>6.1000000000000004E-3</v>
      </c>
      <c r="D89" s="33">
        <v>0.21099999999999999</v>
      </c>
      <c r="E89" s="32">
        <v>1.1200000000000001</v>
      </c>
      <c r="F89" s="48">
        <v>0.48599999999999999</v>
      </c>
      <c r="I89" s="102">
        <v>45734</v>
      </c>
      <c r="J89" s="103">
        <v>12.6</v>
      </c>
      <c r="K89" s="104">
        <v>6.1000000000000004E-3</v>
      </c>
      <c r="L89" s="105">
        <v>0.21099999999999999</v>
      </c>
      <c r="M89" s="106">
        <v>1.1200000000000001</v>
      </c>
      <c r="N89" s="107">
        <v>0.48599999999999999</v>
      </c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1:24" s="29" customFormat="1" ht="12.75" customHeight="1" x14ac:dyDescent="0.2">
      <c r="A90" s="30">
        <v>45735</v>
      </c>
      <c r="B90" s="31">
        <v>22.1</v>
      </c>
      <c r="C90" s="34">
        <v>0.36990000000000001</v>
      </c>
      <c r="D90" s="33">
        <v>17.413</v>
      </c>
      <c r="E90" s="32">
        <v>1.91</v>
      </c>
      <c r="F90" s="48">
        <v>13.132</v>
      </c>
      <c r="I90" s="102">
        <v>45735</v>
      </c>
      <c r="J90" s="103">
        <v>22.1</v>
      </c>
      <c r="K90" s="104">
        <v>0.36990000000000001</v>
      </c>
      <c r="L90" s="105">
        <v>17.413</v>
      </c>
      <c r="M90" s="106">
        <v>1.91</v>
      </c>
      <c r="N90" s="107">
        <v>13.132</v>
      </c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1:24" s="29" customFormat="1" ht="12.75" customHeight="1" x14ac:dyDescent="0.2">
      <c r="A91" s="30">
        <v>45736</v>
      </c>
      <c r="B91" s="31">
        <v>21.5</v>
      </c>
      <c r="C91" s="34">
        <v>0.33310000000000001</v>
      </c>
      <c r="D91" s="33">
        <v>11.324999999999999</v>
      </c>
      <c r="E91" s="32">
        <v>1.52</v>
      </c>
      <c r="F91" s="48">
        <v>16.239000000000001</v>
      </c>
      <c r="I91" s="102">
        <v>45736</v>
      </c>
      <c r="J91" s="103">
        <v>21.5</v>
      </c>
      <c r="K91" s="104">
        <v>0.33310000000000001</v>
      </c>
      <c r="L91" s="105">
        <v>11.324999999999999</v>
      </c>
      <c r="M91" s="106">
        <v>1.52</v>
      </c>
      <c r="N91" s="107">
        <v>16.239000000000001</v>
      </c>
    </row>
    <row r="92" spans="1:24" s="29" customFormat="1" ht="12.75" customHeight="1" x14ac:dyDescent="0.2">
      <c r="A92" s="30">
        <v>45737</v>
      </c>
      <c r="B92" s="31">
        <v>24.8</v>
      </c>
      <c r="C92" s="34">
        <v>0.15190000000000001</v>
      </c>
      <c r="D92" s="33">
        <v>5.2290000000000001</v>
      </c>
      <c r="E92" s="32">
        <v>1.34</v>
      </c>
      <c r="F92" s="48">
        <v>8.2349999999999994</v>
      </c>
      <c r="I92" s="102">
        <v>45737</v>
      </c>
      <c r="J92" s="103">
        <v>24.8</v>
      </c>
      <c r="K92" s="104">
        <v>0.15190000000000001</v>
      </c>
      <c r="L92" s="105">
        <v>5.2290000000000001</v>
      </c>
      <c r="M92" s="106">
        <v>1.34</v>
      </c>
      <c r="N92" s="107">
        <v>8.2349999999999994</v>
      </c>
    </row>
    <row r="93" spans="1:24" s="29" customFormat="1" ht="12.75" customHeight="1" x14ac:dyDescent="0.2">
      <c r="A93" s="30">
        <v>45738</v>
      </c>
      <c r="B93" s="31">
        <v>10.8</v>
      </c>
      <c r="C93" s="34">
        <v>1.8100000000000002E-2</v>
      </c>
      <c r="D93" s="33">
        <v>0.61399999999999999</v>
      </c>
      <c r="E93" s="32">
        <v>0.54</v>
      </c>
      <c r="F93" s="48">
        <v>1.0249999999999999</v>
      </c>
      <c r="I93" s="102">
        <v>45738</v>
      </c>
      <c r="J93" s="103">
        <v>10.8</v>
      </c>
      <c r="K93" s="104">
        <v>1.8100000000000002E-2</v>
      </c>
      <c r="L93" s="105">
        <v>0.61399999999999999</v>
      </c>
      <c r="M93" s="106" t="s">
        <v>56</v>
      </c>
      <c r="N93" s="107">
        <v>1.0249999999999999</v>
      </c>
    </row>
    <row r="94" spans="1:24" s="29" customFormat="1" ht="12.75" customHeight="1" x14ac:dyDescent="0.2">
      <c r="A94" s="30">
        <v>45739</v>
      </c>
      <c r="B94" s="31">
        <v>5.9</v>
      </c>
      <c r="C94" s="34">
        <v>4.6300000000000001E-2</v>
      </c>
      <c r="D94" s="33">
        <v>2.048</v>
      </c>
      <c r="E94" s="32">
        <v>0.35</v>
      </c>
      <c r="F94" s="48">
        <v>2.4249999999999998</v>
      </c>
      <c r="I94" s="102">
        <v>45739</v>
      </c>
      <c r="J94" s="103">
        <v>5.9</v>
      </c>
      <c r="K94" s="104">
        <v>4.6300000000000001E-2</v>
      </c>
      <c r="L94" s="105">
        <v>2.048</v>
      </c>
      <c r="M94" s="106" t="s">
        <v>58</v>
      </c>
      <c r="N94" s="107">
        <v>2.4249999999999998</v>
      </c>
    </row>
    <row r="95" spans="1:24" s="29" customFormat="1" ht="12.75" customHeight="1" x14ac:dyDescent="0.2">
      <c r="A95" s="30">
        <v>45740</v>
      </c>
      <c r="B95" s="31">
        <v>22.7</v>
      </c>
      <c r="C95" s="34">
        <v>0.13819999999999999</v>
      </c>
      <c r="D95" s="33">
        <v>5.383</v>
      </c>
      <c r="E95" s="32">
        <v>2.5299999999999998</v>
      </c>
      <c r="F95" s="48">
        <v>9.0220000000000002</v>
      </c>
      <c r="I95" s="102">
        <v>45740</v>
      </c>
      <c r="J95" s="103">
        <v>22.7</v>
      </c>
      <c r="K95" s="104">
        <v>0.13819999999999999</v>
      </c>
      <c r="L95" s="105">
        <v>5.383</v>
      </c>
      <c r="M95" s="106">
        <v>2.5299999999999998</v>
      </c>
      <c r="N95" s="107">
        <v>9.0220000000000002</v>
      </c>
    </row>
    <row r="96" spans="1:24" s="29" customFormat="1" ht="12.75" customHeight="1" x14ac:dyDescent="0.2">
      <c r="A96" s="30">
        <v>45741</v>
      </c>
      <c r="B96" s="31">
        <v>50.9</v>
      </c>
      <c r="C96" s="34">
        <v>1.2200000000000001E-2</v>
      </c>
      <c r="D96" s="33">
        <v>0.30199999999999999</v>
      </c>
      <c r="E96" s="32">
        <v>0.86</v>
      </c>
      <c r="F96" s="48">
        <v>0.95199999999999996</v>
      </c>
      <c r="I96" s="102">
        <v>45741</v>
      </c>
      <c r="J96" s="103">
        <v>50.9</v>
      </c>
      <c r="K96" s="104">
        <v>1.2200000000000001E-2</v>
      </c>
      <c r="L96" s="105">
        <v>0.30199999999999999</v>
      </c>
      <c r="M96" s="106">
        <v>0.86</v>
      </c>
      <c r="N96" s="107">
        <v>0.95199999999999996</v>
      </c>
    </row>
    <row r="97" spans="1:14" s="29" customFormat="1" ht="12.75" customHeight="1" x14ac:dyDescent="0.2">
      <c r="A97" s="30">
        <v>45742</v>
      </c>
      <c r="B97" s="31">
        <v>13.5</v>
      </c>
      <c r="C97" s="34">
        <v>2.3999999999999998E-3</v>
      </c>
      <c r="D97" s="33">
        <v>4.8000000000000001E-2</v>
      </c>
      <c r="E97" s="32">
        <v>0.52</v>
      </c>
      <c r="F97" s="48">
        <v>0.16700000000000001</v>
      </c>
      <c r="I97" s="102">
        <v>45742</v>
      </c>
      <c r="J97" s="103">
        <v>13.5</v>
      </c>
      <c r="K97" s="104">
        <v>2.3999999999999998E-3</v>
      </c>
      <c r="L97" s="105">
        <v>4.8000000000000001E-2</v>
      </c>
      <c r="M97" s="106" t="s">
        <v>54</v>
      </c>
      <c r="N97" s="107">
        <v>0.16700000000000001</v>
      </c>
    </row>
    <row r="98" spans="1:14" s="29" customFormat="1" ht="12.75" customHeight="1" x14ac:dyDescent="0.2">
      <c r="A98" s="35">
        <v>45743</v>
      </c>
      <c r="B98" s="31">
        <v>23.4</v>
      </c>
      <c r="C98" s="34">
        <v>9.1899999999999996E-2</v>
      </c>
      <c r="D98" s="33">
        <v>4.8920000000000003</v>
      </c>
      <c r="E98" s="32">
        <v>0.91</v>
      </c>
      <c r="F98" s="48">
        <v>6.1459999999999999</v>
      </c>
      <c r="I98" s="108">
        <v>45743</v>
      </c>
      <c r="J98" s="103">
        <v>23.4</v>
      </c>
      <c r="K98" s="104">
        <v>9.1899999999999996E-2</v>
      </c>
      <c r="L98" s="105">
        <v>4.8920000000000003</v>
      </c>
      <c r="M98" s="106">
        <v>0.91</v>
      </c>
      <c r="N98" s="107">
        <v>6.1459999999999999</v>
      </c>
    </row>
    <row r="99" spans="1:14" s="29" customFormat="1" ht="12.75" customHeight="1" x14ac:dyDescent="0.2">
      <c r="A99" s="30">
        <v>45744</v>
      </c>
      <c r="B99" s="31">
        <v>26.6</v>
      </c>
      <c r="C99" s="34">
        <v>0.17560000000000001</v>
      </c>
      <c r="D99" s="33">
        <v>6.1580000000000004</v>
      </c>
      <c r="E99" s="32">
        <v>2.71</v>
      </c>
      <c r="F99" s="48">
        <v>14.282999999999999</v>
      </c>
      <c r="I99" s="102">
        <v>45744</v>
      </c>
      <c r="J99" s="103">
        <v>26.6</v>
      </c>
      <c r="K99" s="104">
        <v>0.17560000000000001</v>
      </c>
      <c r="L99" s="105">
        <v>6.1580000000000004</v>
      </c>
      <c r="M99" s="106">
        <v>2.71</v>
      </c>
      <c r="N99" s="107">
        <v>14.282999999999999</v>
      </c>
    </row>
    <row r="100" spans="1:14" s="29" customFormat="1" ht="12.75" customHeight="1" x14ac:dyDescent="0.2">
      <c r="A100" s="30">
        <v>45745</v>
      </c>
      <c r="B100" s="31">
        <v>16.100000000000001</v>
      </c>
      <c r="C100" s="34">
        <v>2.8000000000000001E-2</v>
      </c>
      <c r="D100" s="33">
        <v>0.91700000000000004</v>
      </c>
      <c r="E100" s="32">
        <v>0.51</v>
      </c>
      <c r="F100" s="48">
        <v>2.7290000000000001</v>
      </c>
      <c r="I100" s="102">
        <v>45745</v>
      </c>
      <c r="J100" s="103">
        <v>16.100000000000001</v>
      </c>
      <c r="K100" s="104">
        <v>2.8000000000000001E-2</v>
      </c>
      <c r="L100" s="105">
        <v>0.91700000000000004</v>
      </c>
      <c r="M100" s="106" t="s">
        <v>58</v>
      </c>
      <c r="N100" s="107">
        <v>2.7290000000000001</v>
      </c>
    </row>
    <row r="101" spans="1:14" s="29" customFormat="1" ht="12.75" customHeight="1" x14ac:dyDescent="0.2">
      <c r="A101" s="30">
        <v>45746</v>
      </c>
      <c r="B101" s="31">
        <v>13.1</v>
      </c>
      <c r="C101" s="34">
        <v>3.7000000000000002E-3</v>
      </c>
      <c r="D101" s="33">
        <v>8.3000000000000004E-2</v>
      </c>
      <c r="E101" s="32">
        <v>0.48</v>
      </c>
      <c r="F101" s="48">
        <v>0.20100000000000001</v>
      </c>
      <c r="I101" s="102">
        <v>45746</v>
      </c>
      <c r="J101" s="103">
        <v>13.1</v>
      </c>
      <c r="K101" s="104">
        <v>3.7000000000000002E-3</v>
      </c>
      <c r="L101" s="105">
        <v>8.3000000000000004E-2</v>
      </c>
      <c r="M101" s="106" t="s">
        <v>58</v>
      </c>
      <c r="N101" s="107">
        <v>0.20100000000000001</v>
      </c>
    </row>
    <row r="102" spans="1:14" s="29" customFormat="1" ht="12.75" customHeight="1" x14ac:dyDescent="0.2">
      <c r="A102" s="30">
        <v>45747</v>
      </c>
      <c r="B102" s="31">
        <v>16.399999999999999</v>
      </c>
      <c r="C102" s="34">
        <v>8.77E-2</v>
      </c>
      <c r="D102" s="33">
        <v>3.919</v>
      </c>
      <c r="E102" s="32">
        <v>0.44</v>
      </c>
      <c r="F102" s="48">
        <v>3.4049999999999998</v>
      </c>
      <c r="I102" s="102">
        <v>45747</v>
      </c>
      <c r="J102" s="103">
        <v>16.399999999999999</v>
      </c>
      <c r="K102" s="104">
        <v>8.77E-2</v>
      </c>
      <c r="L102" s="105">
        <v>3.919</v>
      </c>
      <c r="M102" s="106" t="s">
        <v>54</v>
      </c>
      <c r="N102" s="107">
        <v>3.4049999999999998</v>
      </c>
    </row>
    <row r="103" spans="1:14" s="29" customFormat="1" ht="12.75" customHeight="1" x14ac:dyDescent="0.2">
      <c r="A103" s="30">
        <v>45748</v>
      </c>
      <c r="B103" s="31">
        <v>14.3</v>
      </c>
      <c r="C103" s="34">
        <v>0.12280000000000001</v>
      </c>
      <c r="D103" s="33">
        <v>4.2720000000000002</v>
      </c>
      <c r="E103" s="32">
        <v>0.79</v>
      </c>
      <c r="F103" s="48">
        <v>7.3380000000000001</v>
      </c>
      <c r="I103" s="102">
        <v>45748</v>
      </c>
      <c r="J103" s="103">
        <v>14.3</v>
      </c>
      <c r="K103" s="104">
        <v>0.12280000000000001</v>
      </c>
      <c r="L103" s="105">
        <v>4.2720000000000002</v>
      </c>
      <c r="M103" s="106" t="s">
        <v>54</v>
      </c>
      <c r="N103" s="107">
        <v>7.3380000000000001</v>
      </c>
    </row>
    <row r="104" spans="1:14" s="29" customFormat="1" ht="12.75" customHeight="1" x14ac:dyDescent="0.2">
      <c r="A104" s="30">
        <v>45749</v>
      </c>
      <c r="B104" s="31">
        <v>14.8</v>
      </c>
      <c r="C104" s="34">
        <v>4.5999999999999999E-3</v>
      </c>
      <c r="D104" s="33">
        <v>0.11899999999999999</v>
      </c>
      <c r="E104" s="32">
        <v>0.73</v>
      </c>
      <c r="F104" s="48">
        <v>0.26800000000000002</v>
      </c>
      <c r="I104" s="102">
        <v>45749</v>
      </c>
      <c r="J104" s="103">
        <v>14.8</v>
      </c>
      <c r="K104" s="104">
        <v>4.5999999999999999E-3</v>
      </c>
      <c r="L104" s="105">
        <v>0.11899999999999999</v>
      </c>
      <c r="M104" s="106" t="s">
        <v>58</v>
      </c>
      <c r="N104" s="107">
        <v>0.26800000000000002</v>
      </c>
    </row>
    <row r="105" spans="1:14" s="29" customFormat="1" ht="12.75" customHeight="1" x14ac:dyDescent="0.2">
      <c r="A105" s="30">
        <v>45750</v>
      </c>
      <c r="B105" s="31">
        <v>15.8</v>
      </c>
      <c r="C105" s="34">
        <v>7.4499999999999997E-2</v>
      </c>
      <c r="D105" s="33">
        <v>2.8490000000000002</v>
      </c>
      <c r="E105" s="32">
        <v>0.65</v>
      </c>
      <c r="F105" s="48">
        <v>2.6080000000000001</v>
      </c>
      <c r="I105" s="102">
        <v>45750</v>
      </c>
      <c r="J105" s="103">
        <v>15.8</v>
      </c>
      <c r="K105" s="104">
        <v>7.4499999999999997E-2</v>
      </c>
      <c r="L105" s="105">
        <v>2.8490000000000002</v>
      </c>
      <c r="M105" s="106" t="s">
        <v>58</v>
      </c>
      <c r="N105" s="107">
        <v>2.6080000000000001</v>
      </c>
    </row>
    <row r="106" spans="1:14" s="29" customFormat="1" ht="12.75" customHeight="1" x14ac:dyDescent="0.2">
      <c r="A106" s="30">
        <v>45751</v>
      </c>
      <c r="B106" s="31">
        <v>20.9</v>
      </c>
      <c r="C106" s="34">
        <v>0.32190000000000002</v>
      </c>
      <c r="D106" s="33">
        <v>9.8040000000000003</v>
      </c>
      <c r="E106" s="32">
        <v>1.28</v>
      </c>
      <c r="F106" s="48">
        <v>13.192</v>
      </c>
      <c r="I106" s="102">
        <v>45751</v>
      </c>
      <c r="J106" s="103">
        <v>20.9</v>
      </c>
      <c r="K106" s="104">
        <v>0.32190000000000002</v>
      </c>
      <c r="L106" s="105">
        <v>9.8040000000000003</v>
      </c>
      <c r="M106" s="106">
        <v>1.28</v>
      </c>
      <c r="N106" s="107">
        <v>13.192</v>
      </c>
    </row>
    <row r="107" spans="1:14" s="29" customFormat="1" ht="12.75" customHeight="1" x14ac:dyDescent="0.2">
      <c r="A107" s="30">
        <v>45752</v>
      </c>
      <c r="B107" s="31">
        <v>22.5</v>
      </c>
      <c r="C107" s="34">
        <v>0.1636</v>
      </c>
      <c r="D107" s="33">
        <v>6.1050000000000004</v>
      </c>
      <c r="E107" s="32">
        <v>1.27</v>
      </c>
      <c r="F107" s="48">
        <v>6.0839999999999996</v>
      </c>
      <c r="I107" s="102">
        <v>45752</v>
      </c>
      <c r="J107" s="103">
        <v>22.5</v>
      </c>
      <c r="K107" s="104">
        <v>0.1636</v>
      </c>
      <c r="L107" s="105">
        <v>6.1050000000000004</v>
      </c>
      <c r="M107" s="106">
        <v>1.27</v>
      </c>
      <c r="N107" s="107">
        <v>6.0839999999999996</v>
      </c>
    </row>
    <row r="108" spans="1:14" s="29" customFormat="1" ht="12.75" customHeight="1" x14ac:dyDescent="0.2">
      <c r="A108" s="30">
        <v>45753</v>
      </c>
      <c r="B108" s="31">
        <v>9.4</v>
      </c>
      <c r="C108" s="34">
        <v>5.1700000000000003E-2</v>
      </c>
      <c r="D108" s="33">
        <v>1.339</v>
      </c>
      <c r="E108" s="32">
        <v>0.35</v>
      </c>
      <c r="F108" s="48">
        <v>1.1379999999999999</v>
      </c>
      <c r="I108" s="102">
        <v>45753</v>
      </c>
      <c r="J108" s="103">
        <v>9.4</v>
      </c>
      <c r="K108" s="104">
        <v>5.1700000000000003E-2</v>
      </c>
      <c r="L108" s="105">
        <v>1.339</v>
      </c>
      <c r="M108" s="106" t="s">
        <v>54</v>
      </c>
      <c r="N108" s="107">
        <v>1.1379999999999999</v>
      </c>
    </row>
    <row r="109" spans="1:14" s="29" customFormat="1" ht="12.75" customHeight="1" x14ac:dyDescent="0.2">
      <c r="A109" s="30">
        <v>45754</v>
      </c>
      <c r="B109" s="31">
        <v>12.6</v>
      </c>
      <c r="C109" s="34">
        <v>0.18079999999999999</v>
      </c>
      <c r="D109" s="33">
        <v>3.9470000000000001</v>
      </c>
      <c r="E109" s="32">
        <v>0.91</v>
      </c>
      <c r="F109" s="48">
        <v>8.2870000000000008</v>
      </c>
      <c r="I109" s="102">
        <v>45754</v>
      </c>
      <c r="J109" s="103">
        <v>12.6</v>
      </c>
      <c r="K109" s="104">
        <v>0.18079999999999999</v>
      </c>
      <c r="L109" s="105">
        <v>3.9470000000000001</v>
      </c>
      <c r="M109" s="106">
        <v>0.91</v>
      </c>
      <c r="N109" s="107">
        <v>8.2870000000000008</v>
      </c>
    </row>
    <row r="110" spans="1:14" s="29" customFormat="1" ht="12.75" customHeight="1" x14ac:dyDescent="0.2">
      <c r="A110" s="30">
        <v>45755</v>
      </c>
      <c r="B110" s="31">
        <v>14.6</v>
      </c>
      <c r="C110" s="34">
        <v>0.18129999999999999</v>
      </c>
      <c r="D110" s="33">
        <v>2.9279999999999999</v>
      </c>
      <c r="E110" s="32">
        <v>1.55</v>
      </c>
      <c r="F110" s="48">
        <v>9.7750000000000004</v>
      </c>
      <c r="I110" s="102">
        <v>45755</v>
      </c>
      <c r="J110" s="103">
        <v>14.6</v>
      </c>
      <c r="K110" s="104">
        <v>0.18129999999999999</v>
      </c>
      <c r="L110" s="105">
        <v>2.9279999999999999</v>
      </c>
      <c r="M110" s="106">
        <v>1.55</v>
      </c>
      <c r="N110" s="107">
        <v>9.7750000000000004</v>
      </c>
    </row>
    <row r="111" spans="1:14" s="29" customFormat="1" ht="12.75" customHeight="1" x14ac:dyDescent="0.2">
      <c r="A111" s="30">
        <v>45756</v>
      </c>
      <c r="B111" s="31">
        <v>24.5</v>
      </c>
      <c r="C111" s="34">
        <v>0.1206</v>
      </c>
      <c r="D111" s="33">
        <v>2.1869999999999998</v>
      </c>
      <c r="E111" s="32">
        <v>1.71</v>
      </c>
      <c r="F111" s="48">
        <v>7.0250000000000004</v>
      </c>
      <c r="I111" s="102">
        <v>45756</v>
      </c>
      <c r="J111" s="103">
        <v>24.5</v>
      </c>
      <c r="K111" s="104">
        <v>0.1206</v>
      </c>
      <c r="L111" s="105">
        <v>2.1869999999999998</v>
      </c>
      <c r="M111" s="106">
        <v>1.71</v>
      </c>
      <c r="N111" s="107">
        <v>7.0250000000000004</v>
      </c>
    </row>
    <row r="112" spans="1:14" s="29" customFormat="1" ht="12.75" customHeight="1" x14ac:dyDescent="0.2">
      <c r="A112" s="30">
        <v>45757</v>
      </c>
      <c r="B112" s="31">
        <v>21.8</v>
      </c>
      <c r="C112" s="34">
        <v>6.4699999999999994E-2</v>
      </c>
      <c r="D112" s="33">
        <v>1.5349999999999999</v>
      </c>
      <c r="E112" s="32">
        <v>0.66</v>
      </c>
      <c r="F112" s="48">
        <v>2.3109999999999999</v>
      </c>
      <c r="I112" s="102">
        <v>45757</v>
      </c>
      <c r="J112" s="103">
        <v>21.8</v>
      </c>
      <c r="K112" s="104">
        <v>6.4699999999999994E-2</v>
      </c>
      <c r="L112" s="105">
        <v>1.5349999999999999</v>
      </c>
      <c r="M112" s="106" t="s">
        <v>54</v>
      </c>
      <c r="N112" s="107">
        <v>2.3109999999999999</v>
      </c>
    </row>
    <row r="113" spans="1:14" s="29" customFormat="1" ht="12.75" customHeight="1" x14ac:dyDescent="0.2">
      <c r="A113" s="30">
        <v>45758</v>
      </c>
      <c r="B113" s="31">
        <v>26.7</v>
      </c>
      <c r="C113" s="34">
        <v>0.40079999999999999</v>
      </c>
      <c r="D113" s="33">
        <v>7.431</v>
      </c>
      <c r="E113" s="32">
        <v>1.67</v>
      </c>
      <c r="F113" s="48">
        <v>10.282999999999999</v>
      </c>
      <c r="I113" s="102">
        <v>45758</v>
      </c>
      <c r="J113" s="103">
        <v>26.7</v>
      </c>
      <c r="K113" s="104">
        <v>0.40079999999999999</v>
      </c>
      <c r="L113" s="105">
        <v>7.431</v>
      </c>
      <c r="M113" s="106">
        <v>1.67</v>
      </c>
      <c r="N113" s="107">
        <v>10.282999999999999</v>
      </c>
    </row>
    <row r="114" spans="1:14" s="29" customFormat="1" ht="12.75" customHeight="1" x14ac:dyDescent="0.2">
      <c r="A114" s="30">
        <v>45759</v>
      </c>
      <c r="B114" s="31">
        <v>17.3</v>
      </c>
      <c r="C114" s="34">
        <v>0.27739999999999998</v>
      </c>
      <c r="D114" s="33">
        <v>10.37</v>
      </c>
      <c r="E114" s="32">
        <v>1.18</v>
      </c>
      <c r="F114" s="48">
        <v>14.974</v>
      </c>
      <c r="I114" s="102">
        <v>45759</v>
      </c>
      <c r="J114" s="103">
        <v>17.3</v>
      </c>
      <c r="K114" s="104">
        <v>0.27739999999999998</v>
      </c>
      <c r="L114" s="105">
        <v>10.37</v>
      </c>
      <c r="M114" s="106">
        <v>1.18</v>
      </c>
      <c r="N114" s="107">
        <v>14.974</v>
      </c>
    </row>
    <row r="115" spans="1:14" s="29" customFormat="1" ht="12.75" customHeight="1" x14ac:dyDescent="0.2">
      <c r="A115" s="30">
        <v>45760</v>
      </c>
      <c r="B115" s="31">
        <v>14.1</v>
      </c>
      <c r="C115" s="34">
        <v>4.1099999999999998E-2</v>
      </c>
      <c r="D115" s="33">
        <v>0.95099999999999996</v>
      </c>
      <c r="E115" s="32">
        <v>0.59</v>
      </c>
      <c r="F115" s="48">
        <v>1.274</v>
      </c>
      <c r="I115" s="102">
        <v>45760</v>
      </c>
      <c r="J115" s="103">
        <v>14.1</v>
      </c>
      <c r="K115" s="104">
        <v>4.1099999999999998E-2</v>
      </c>
      <c r="L115" s="105">
        <v>0.95099999999999996</v>
      </c>
      <c r="M115" s="106" t="s">
        <v>56</v>
      </c>
      <c r="N115" s="107">
        <v>1.274</v>
      </c>
    </row>
    <row r="116" spans="1:14" s="29" customFormat="1" ht="12.75" customHeight="1" x14ac:dyDescent="0.2">
      <c r="A116" s="30">
        <v>45761</v>
      </c>
      <c r="B116" s="31">
        <v>15.2</v>
      </c>
      <c r="C116" s="34">
        <v>0.17960000000000001</v>
      </c>
      <c r="D116" s="33">
        <v>4.726</v>
      </c>
      <c r="E116" s="32">
        <v>0.95</v>
      </c>
      <c r="F116" s="48">
        <v>9.2919999999999998</v>
      </c>
      <c r="I116" s="102">
        <v>45761</v>
      </c>
      <c r="J116" s="103">
        <v>15.2</v>
      </c>
      <c r="K116" s="104">
        <v>0.17960000000000001</v>
      </c>
      <c r="L116" s="105">
        <v>4.726</v>
      </c>
      <c r="M116" s="106">
        <v>0.95</v>
      </c>
      <c r="N116" s="107">
        <v>9.2919999999999998</v>
      </c>
    </row>
    <row r="117" spans="1:14" s="29" customFormat="1" ht="12.75" customHeight="1" x14ac:dyDescent="0.2">
      <c r="A117" s="30">
        <v>45762</v>
      </c>
      <c r="B117" s="31">
        <v>11.9</v>
      </c>
      <c r="C117" s="34">
        <v>0.15509999999999999</v>
      </c>
      <c r="D117" s="33">
        <v>3.6819999999999999</v>
      </c>
      <c r="E117" s="32">
        <v>1.33</v>
      </c>
      <c r="F117" s="48">
        <v>7.2569999999999997</v>
      </c>
      <c r="I117" s="102">
        <v>45762</v>
      </c>
      <c r="J117" s="103">
        <v>11.9</v>
      </c>
      <c r="K117" s="104">
        <v>0.15509999999999999</v>
      </c>
      <c r="L117" s="105">
        <v>3.6819999999999999</v>
      </c>
      <c r="M117" s="106">
        <v>1.33</v>
      </c>
      <c r="N117" s="107">
        <v>7.2569999999999997</v>
      </c>
    </row>
    <row r="118" spans="1:14" s="29" customFormat="1" ht="12.75" customHeight="1" x14ac:dyDescent="0.2">
      <c r="A118" s="30">
        <v>45763</v>
      </c>
      <c r="B118" s="31">
        <v>8.5</v>
      </c>
      <c r="C118" s="34">
        <v>7.1999999999999998E-3</v>
      </c>
      <c r="D118" s="33">
        <v>0.214</v>
      </c>
      <c r="E118" s="32">
        <v>0.17</v>
      </c>
      <c r="F118" s="48">
        <v>0.32600000000000001</v>
      </c>
      <c r="I118" s="102">
        <v>45763</v>
      </c>
      <c r="J118" s="103">
        <v>8.5</v>
      </c>
      <c r="K118" s="104">
        <v>7.1999999999999998E-3</v>
      </c>
      <c r="L118" s="105">
        <v>0.214</v>
      </c>
      <c r="M118" s="106" t="s">
        <v>53</v>
      </c>
      <c r="N118" s="107">
        <v>0.32600000000000001</v>
      </c>
    </row>
    <row r="119" spans="1:14" s="29" customFormat="1" ht="12.75" customHeight="1" x14ac:dyDescent="0.2">
      <c r="A119" s="30">
        <v>45764</v>
      </c>
      <c r="B119" s="31">
        <v>8.4</v>
      </c>
      <c r="C119" s="34">
        <v>1.5E-3</v>
      </c>
      <c r="D119" s="33">
        <v>4.2000000000000003E-2</v>
      </c>
      <c r="E119" s="32">
        <v>0.34</v>
      </c>
      <c r="F119" s="48">
        <v>0.157</v>
      </c>
      <c r="I119" s="102">
        <v>45764</v>
      </c>
      <c r="J119" s="103">
        <v>8.4</v>
      </c>
      <c r="K119" s="104">
        <v>1.5E-3</v>
      </c>
      <c r="L119" s="105" t="s">
        <v>52</v>
      </c>
      <c r="M119" s="106" t="s">
        <v>54</v>
      </c>
      <c r="N119" s="107">
        <v>0.157</v>
      </c>
    </row>
    <row r="120" spans="1:14" s="29" customFormat="1" ht="12.75" customHeight="1" x14ac:dyDescent="0.2">
      <c r="A120" s="30">
        <v>45765</v>
      </c>
      <c r="B120" s="31">
        <v>8.8000000000000007</v>
      </c>
      <c r="C120" s="34">
        <v>6.6E-3</v>
      </c>
      <c r="D120" s="33">
        <v>0.182</v>
      </c>
      <c r="E120" s="32">
        <v>0.54</v>
      </c>
      <c r="F120" s="48">
        <v>0.87</v>
      </c>
      <c r="I120" s="102">
        <v>45765</v>
      </c>
      <c r="J120" s="103">
        <v>8.8000000000000007</v>
      </c>
      <c r="K120" s="104">
        <v>6.6E-3</v>
      </c>
      <c r="L120" s="105">
        <v>0.182</v>
      </c>
      <c r="M120" s="106" t="s">
        <v>58</v>
      </c>
      <c r="N120" s="107">
        <v>0.87</v>
      </c>
    </row>
    <row r="121" spans="1:14" s="29" customFormat="1" ht="12.75" customHeight="1" x14ac:dyDescent="0.2">
      <c r="A121" s="30">
        <v>45766</v>
      </c>
      <c r="B121" s="31">
        <v>9.3000000000000007</v>
      </c>
      <c r="C121" s="34">
        <v>2.9399999999999999E-2</v>
      </c>
      <c r="D121" s="33">
        <v>1.4179999999999999</v>
      </c>
      <c r="E121" s="32">
        <v>0.4</v>
      </c>
      <c r="F121" s="48">
        <v>1.85</v>
      </c>
      <c r="I121" s="102">
        <v>45766</v>
      </c>
      <c r="J121" s="103">
        <v>9.3000000000000007</v>
      </c>
      <c r="K121" s="104">
        <v>2.9399999999999999E-2</v>
      </c>
      <c r="L121" s="105">
        <v>1.4179999999999999</v>
      </c>
      <c r="M121" s="106" t="s">
        <v>58</v>
      </c>
      <c r="N121" s="107">
        <v>1.85</v>
      </c>
    </row>
    <row r="122" spans="1:14" s="29" customFormat="1" ht="12.75" customHeight="1" x14ac:dyDescent="0.2">
      <c r="A122" s="30">
        <v>45767</v>
      </c>
      <c r="B122" s="31">
        <v>11.6</v>
      </c>
      <c r="C122" s="34">
        <v>0.1033</v>
      </c>
      <c r="D122" s="33">
        <v>3.1</v>
      </c>
      <c r="E122" s="32">
        <v>0.44</v>
      </c>
      <c r="F122" s="48">
        <v>6.9889999999999999</v>
      </c>
      <c r="I122" s="102">
        <v>45767</v>
      </c>
      <c r="J122" s="103">
        <v>11.6</v>
      </c>
      <c r="K122" s="104">
        <v>0.1033</v>
      </c>
      <c r="L122" s="105">
        <v>3.1</v>
      </c>
      <c r="M122" s="106" t="s">
        <v>58</v>
      </c>
      <c r="N122" s="107">
        <v>6.9889999999999999</v>
      </c>
    </row>
    <row r="123" spans="1:14" s="29" customFormat="1" ht="12.75" customHeight="1" x14ac:dyDescent="0.2">
      <c r="A123" s="30">
        <v>45768</v>
      </c>
      <c r="B123" s="31">
        <v>5.3</v>
      </c>
      <c r="C123" s="34">
        <v>0.1411</v>
      </c>
      <c r="D123" s="33">
        <v>3.8530000000000002</v>
      </c>
      <c r="E123" s="32">
        <v>0.28000000000000003</v>
      </c>
      <c r="F123" s="48">
        <v>6.4909999999999997</v>
      </c>
      <c r="I123" s="102">
        <v>45768</v>
      </c>
      <c r="J123" s="103">
        <v>5.3</v>
      </c>
      <c r="K123" s="104">
        <v>0.1411</v>
      </c>
      <c r="L123" s="105">
        <v>3.8530000000000002</v>
      </c>
      <c r="M123" s="106" t="s">
        <v>58</v>
      </c>
      <c r="N123" s="107">
        <v>6.4909999999999997</v>
      </c>
    </row>
    <row r="124" spans="1:14" s="29" customFormat="1" ht="12.75" customHeight="1" x14ac:dyDescent="0.2">
      <c r="A124" s="30">
        <v>45769</v>
      </c>
      <c r="B124" s="31">
        <v>8.4</v>
      </c>
      <c r="C124" s="34">
        <v>3.78E-2</v>
      </c>
      <c r="D124" s="33">
        <v>1.0149999999999999</v>
      </c>
      <c r="E124" s="32">
        <v>1.3</v>
      </c>
      <c r="F124" s="48">
        <v>1.4890000000000001</v>
      </c>
      <c r="I124" s="102">
        <v>45769</v>
      </c>
      <c r="J124" s="103">
        <v>8.4</v>
      </c>
      <c r="K124" s="104">
        <v>3.78E-2</v>
      </c>
      <c r="L124" s="105">
        <v>1.0149999999999999</v>
      </c>
      <c r="M124" s="106">
        <v>1.3</v>
      </c>
      <c r="N124" s="107">
        <v>1.4890000000000001</v>
      </c>
    </row>
    <row r="125" spans="1:14" s="29" customFormat="1" ht="12.75" customHeight="1" x14ac:dyDescent="0.2">
      <c r="A125" s="30">
        <v>45770</v>
      </c>
      <c r="B125" s="31">
        <v>6.7</v>
      </c>
      <c r="C125" s="34">
        <v>4.58E-2</v>
      </c>
      <c r="D125" s="33">
        <v>1.59</v>
      </c>
      <c r="E125" s="32">
        <v>0.43</v>
      </c>
      <c r="F125" s="48">
        <v>2.1560000000000001</v>
      </c>
      <c r="I125" s="102">
        <v>45770</v>
      </c>
      <c r="J125" s="103">
        <v>6.7</v>
      </c>
      <c r="K125" s="104">
        <v>4.58E-2</v>
      </c>
      <c r="L125" s="105">
        <v>1.59</v>
      </c>
      <c r="M125" s="106" t="s">
        <v>58</v>
      </c>
      <c r="N125" s="107">
        <v>2.1560000000000001</v>
      </c>
    </row>
    <row r="126" spans="1:14" s="29" customFormat="1" ht="12.75" customHeight="1" x14ac:dyDescent="0.2">
      <c r="A126" s="30">
        <v>45771</v>
      </c>
      <c r="B126" s="31">
        <v>9</v>
      </c>
      <c r="C126" s="34">
        <v>2.5999999999999999E-3</v>
      </c>
      <c r="D126" s="33">
        <v>6.4000000000000001E-2</v>
      </c>
      <c r="E126" s="32">
        <v>0.27</v>
      </c>
      <c r="F126" s="48">
        <v>0.26200000000000001</v>
      </c>
      <c r="I126" s="102">
        <v>45771</v>
      </c>
      <c r="J126" s="103">
        <v>9</v>
      </c>
      <c r="K126" s="104">
        <v>2.5999999999999999E-3</v>
      </c>
      <c r="L126" s="105">
        <v>6.4000000000000001E-2</v>
      </c>
      <c r="M126" s="106" t="s">
        <v>58</v>
      </c>
      <c r="N126" s="107">
        <v>0.26200000000000001</v>
      </c>
    </row>
    <row r="127" spans="1:14" s="29" customFormat="1" ht="12.75" customHeight="1" x14ac:dyDescent="0.2">
      <c r="A127" s="30">
        <v>45772</v>
      </c>
      <c r="B127" s="31">
        <v>30.5</v>
      </c>
      <c r="C127" s="34">
        <v>1.95E-2</v>
      </c>
      <c r="D127" s="33">
        <v>0.55000000000000004</v>
      </c>
      <c r="E127" s="32">
        <v>0.92</v>
      </c>
      <c r="F127" s="48">
        <v>1.175</v>
      </c>
      <c r="I127" s="102">
        <v>45772</v>
      </c>
      <c r="J127" s="103">
        <v>30.5</v>
      </c>
      <c r="K127" s="104">
        <v>1.95E-2</v>
      </c>
      <c r="L127" s="105">
        <v>0.55000000000000004</v>
      </c>
      <c r="M127" s="106">
        <v>0.92</v>
      </c>
      <c r="N127" s="107">
        <v>1.175</v>
      </c>
    </row>
    <row r="128" spans="1:14" s="29" customFormat="1" ht="12.75" customHeight="1" x14ac:dyDescent="0.2">
      <c r="A128" s="30">
        <v>45773</v>
      </c>
      <c r="B128" s="31">
        <v>12.9</v>
      </c>
      <c r="C128" s="34">
        <v>6.8900000000000003E-2</v>
      </c>
      <c r="D128" s="33">
        <v>2.4780000000000002</v>
      </c>
      <c r="E128" s="32">
        <v>0.4</v>
      </c>
      <c r="F128" s="48">
        <v>3.1829999999999998</v>
      </c>
      <c r="I128" s="102">
        <v>45773</v>
      </c>
      <c r="J128" s="103">
        <v>12.9</v>
      </c>
      <c r="K128" s="104">
        <v>6.8900000000000003E-2</v>
      </c>
      <c r="L128" s="105">
        <v>2.4780000000000002</v>
      </c>
      <c r="M128" s="106" t="s">
        <v>58</v>
      </c>
      <c r="N128" s="107">
        <v>3.1829999999999998</v>
      </c>
    </row>
    <row r="129" spans="1:14" s="29" customFormat="1" ht="12.75" customHeight="1" x14ac:dyDescent="0.2">
      <c r="A129" s="30">
        <v>45774</v>
      </c>
      <c r="B129" s="31">
        <v>11.7</v>
      </c>
      <c r="C129" s="34">
        <v>0.12759999999999999</v>
      </c>
      <c r="D129" s="33">
        <v>3.593</v>
      </c>
      <c r="E129" s="32">
        <v>0.34</v>
      </c>
      <c r="F129" s="48">
        <v>5.9939999999999998</v>
      </c>
      <c r="I129" s="102">
        <v>45774</v>
      </c>
      <c r="J129" s="103">
        <v>11.7</v>
      </c>
      <c r="K129" s="104">
        <v>0.12759999999999999</v>
      </c>
      <c r="L129" s="105">
        <v>3.593</v>
      </c>
      <c r="M129" s="106" t="s">
        <v>58</v>
      </c>
      <c r="N129" s="107">
        <v>5.9939999999999998</v>
      </c>
    </row>
    <row r="130" spans="1:14" s="29" customFormat="1" ht="12.75" customHeight="1" x14ac:dyDescent="0.2">
      <c r="A130" s="30">
        <v>45775</v>
      </c>
      <c r="B130" s="31">
        <v>19</v>
      </c>
      <c r="C130" s="34">
        <v>0.1653</v>
      </c>
      <c r="D130" s="33">
        <v>3.3730000000000002</v>
      </c>
      <c r="E130" s="32">
        <v>1.33</v>
      </c>
      <c r="F130" s="48">
        <v>5.798</v>
      </c>
      <c r="I130" s="102">
        <v>45775</v>
      </c>
      <c r="J130" s="103">
        <v>19</v>
      </c>
      <c r="K130" s="104">
        <v>0.1653</v>
      </c>
      <c r="L130" s="105">
        <v>3.3730000000000002</v>
      </c>
      <c r="M130" s="106">
        <v>1.33</v>
      </c>
      <c r="N130" s="107">
        <v>5.798</v>
      </c>
    </row>
    <row r="131" spans="1:14" s="29" customFormat="1" ht="12.75" customHeight="1" x14ac:dyDescent="0.2">
      <c r="A131" s="30">
        <v>45776</v>
      </c>
      <c r="B131" s="31">
        <v>19.7</v>
      </c>
      <c r="C131" s="34">
        <v>0.1696</v>
      </c>
      <c r="D131" s="33">
        <v>3.08</v>
      </c>
      <c r="E131" s="32">
        <v>1.72</v>
      </c>
      <c r="F131" s="48">
        <v>11.776999999999999</v>
      </c>
      <c r="I131" s="102">
        <v>45776</v>
      </c>
      <c r="J131" s="103">
        <v>19.7</v>
      </c>
      <c r="K131" s="104">
        <v>0.1696</v>
      </c>
      <c r="L131" s="105">
        <v>3.08</v>
      </c>
      <c r="M131" s="106">
        <v>1.72</v>
      </c>
      <c r="N131" s="107">
        <v>11.776999999999999</v>
      </c>
    </row>
    <row r="132" spans="1:14" s="29" customFormat="1" ht="12.75" customHeight="1" x14ac:dyDescent="0.2">
      <c r="A132" s="30">
        <v>45777</v>
      </c>
      <c r="B132" s="31">
        <v>23.4</v>
      </c>
      <c r="C132" s="34">
        <v>0.62819999999999998</v>
      </c>
      <c r="D132" s="33">
        <v>76.349000000000004</v>
      </c>
      <c r="E132" s="32">
        <v>0.88</v>
      </c>
      <c r="F132" s="48">
        <v>29.308</v>
      </c>
      <c r="I132" s="102">
        <v>45777</v>
      </c>
      <c r="J132" s="103">
        <v>23.4</v>
      </c>
      <c r="K132" s="104">
        <v>0.62819999999999998</v>
      </c>
      <c r="L132" s="105">
        <v>76.349000000000004</v>
      </c>
      <c r="M132" s="106">
        <v>0.88</v>
      </c>
      <c r="N132" s="107">
        <v>29.308</v>
      </c>
    </row>
    <row r="133" spans="1:14" s="29" customFormat="1" ht="12.75" customHeight="1" x14ac:dyDescent="0.2">
      <c r="A133" s="30">
        <v>45778</v>
      </c>
      <c r="B133" s="31">
        <v>21.6</v>
      </c>
      <c r="C133" s="34">
        <v>0.28610000000000002</v>
      </c>
      <c r="D133" s="33">
        <v>6.7370000000000001</v>
      </c>
      <c r="E133" s="32">
        <v>0.93</v>
      </c>
      <c r="F133" s="48">
        <v>15.48</v>
      </c>
      <c r="I133" s="102">
        <v>45778</v>
      </c>
      <c r="J133" s="103">
        <v>21.6</v>
      </c>
      <c r="K133" s="104">
        <v>0.28610000000000002</v>
      </c>
      <c r="L133" s="105">
        <v>6.7370000000000001</v>
      </c>
      <c r="M133" s="106">
        <v>0.93</v>
      </c>
      <c r="N133" s="107">
        <v>15.48</v>
      </c>
    </row>
    <row r="134" spans="1:14" s="29" customFormat="1" ht="12.75" customHeight="1" x14ac:dyDescent="0.2">
      <c r="A134" s="30">
        <v>45779</v>
      </c>
      <c r="B134" s="31">
        <v>22.3</v>
      </c>
      <c r="C134" s="34">
        <v>0.1686</v>
      </c>
      <c r="D134" s="33">
        <v>8.4239999999999995</v>
      </c>
      <c r="E134" s="32">
        <v>1.0900000000000001</v>
      </c>
      <c r="F134" s="48">
        <v>5.4619999999999997</v>
      </c>
      <c r="I134" s="102">
        <v>45779</v>
      </c>
      <c r="J134" s="103">
        <v>22.3</v>
      </c>
      <c r="K134" s="104">
        <v>0.1686</v>
      </c>
      <c r="L134" s="105">
        <v>8.4239999999999995</v>
      </c>
      <c r="M134" s="106">
        <v>1.0900000000000001</v>
      </c>
      <c r="N134" s="107">
        <v>5.4619999999999997</v>
      </c>
    </row>
    <row r="135" spans="1:14" s="29" customFormat="1" ht="12.75" customHeight="1" x14ac:dyDescent="0.2">
      <c r="A135" s="30">
        <v>45780</v>
      </c>
      <c r="B135" s="31">
        <v>36</v>
      </c>
      <c r="C135" s="34">
        <v>7.1199999999999999E-2</v>
      </c>
      <c r="D135" s="33">
        <v>1.8740000000000001</v>
      </c>
      <c r="E135" s="32">
        <v>1.34</v>
      </c>
      <c r="F135" s="48">
        <v>3.0680000000000001</v>
      </c>
      <c r="I135" s="102">
        <v>45780</v>
      </c>
      <c r="J135" s="103">
        <v>36</v>
      </c>
      <c r="K135" s="104">
        <v>7.1199999999999999E-2</v>
      </c>
      <c r="L135" s="105">
        <v>1.8740000000000001</v>
      </c>
      <c r="M135" s="106">
        <v>1.34</v>
      </c>
      <c r="N135" s="107">
        <v>3.0680000000000001</v>
      </c>
    </row>
    <row r="136" spans="1:14" s="29" customFormat="1" ht="12.75" customHeight="1" x14ac:dyDescent="0.2">
      <c r="A136" s="30">
        <v>45781</v>
      </c>
      <c r="B136" s="31">
        <v>8.5</v>
      </c>
      <c r="C136" s="34">
        <v>5.4000000000000003E-3</v>
      </c>
      <c r="D136" s="33">
        <v>8.3000000000000004E-2</v>
      </c>
      <c r="E136" s="32">
        <v>0.21</v>
      </c>
      <c r="F136" s="48">
        <v>0.51800000000000002</v>
      </c>
      <c r="I136" s="102">
        <v>45781</v>
      </c>
      <c r="J136" s="103">
        <v>8.5</v>
      </c>
      <c r="K136" s="104">
        <v>5.4000000000000003E-3</v>
      </c>
      <c r="L136" s="105">
        <v>8.3000000000000004E-2</v>
      </c>
      <c r="M136" s="106" t="s">
        <v>53</v>
      </c>
      <c r="N136" s="107">
        <v>0.51800000000000002</v>
      </c>
    </row>
    <row r="137" spans="1:14" s="29" customFormat="1" ht="12.75" customHeight="1" x14ac:dyDescent="0.2">
      <c r="A137" s="30">
        <v>45782</v>
      </c>
      <c r="B137" s="31">
        <v>12</v>
      </c>
      <c r="C137" s="34">
        <v>4.3E-3</v>
      </c>
      <c r="D137" s="33">
        <v>6.5000000000000002E-2</v>
      </c>
      <c r="E137" s="32">
        <v>0.55000000000000004</v>
      </c>
      <c r="F137" s="48">
        <v>0.246</v>
      </c>
      <c r="I137" s="102">
        <v>45782</v>
      </c>
      <c r="J137" s="103">
        <v>12</v>
      </c>
      <c r="K137" s="104">
        <v>4.3E-3</v>
      </c>
      <c r="L137" s="105">
        <v>6.5000000000000002E-2</v>
      </c>
      <c r="M137" s="106" t="s">
        <v>58</v>
      </c>
      <c r="N137" s="107">
        <v>0.246</v>
      </c>
    </row>
    <row r="138" spans="1:14" s="29" customFormat="1" ht="12.75" customHeight="1" x14ac:dyDescent="0.2">
      <c r="A138" s="30">
        <v>45783</v>
      </c>
      <c r="B138" s="31">
        <v>12.8</v>
      </c>
      <c r="C138" s="34">
        <v>2.41E-2</v>
      </c>
      <c r="D138" s="33">
        <v>0.85499999999999998</v>
      </c>
      <c r="E138" s="32">
        <v>1.1399999999999999</v>
      </c>
      <c r="F138" s="48">
        <v>1.0109999999999999</v>
      </c>
      <c r="I138" s="102">
        <v>45783</v>
      </c>
      <c r="J138" s="103">
        <v>12.8</v>
      </c>
      <c r="K138" s="104">
        <v>2.41E-2</v>
      </c>
      <c r="L138" s="105">
        <v>0.85499999999999998</v>
      </c>
      <c r="M138" s="106">
        <v>1.1399999999999999</v>
      </c>
      <c r="N138" s="107">
        <v>1.0109999999999999</v>
      </c>
    </row>
    <row r="139" spans="1:14" s="29" customFormat="1" ht="12.75" customHeight="1" x14ac:dyDescent="0.2">
      <c r="A139" s="30">
        <v>45784</v>
      </c>
      <c r="B139" s="31">
        <v>18.399999999999999</v>
      </c>
      <c r="C139" s="34">
        <v>1.2E-2</v>
      </c>
      <c r="D139" s="33">
        <v>0.29499999999999998</v>
      </c>
      <c r="E139" s="32">
        <v>0.86</v>
      </c>
      <c r="F139" s="48">
        <v>0.39500000000000002</v>
      </c>
      <c r="I139" s="102">
        <v>45784</v>
      </c>
      <c r="J139" s="103">
        <v>18.399999999999999</v>
      </c>
      <c r="K139" s="104">
        <v>1.2E-2</v>
      </c>
      <c r="L139" s="105">
        <v>0.29499999999999998</v>
      </c>
      <c r="M139" s="106">
        <v>0.86</v>
      </c>
      <c r="N139" s="107">
        <v>0.39500000000000002</v>
      </c>
    </row>
    <row r="140" spans="1:14" s="29" customFormat="1" ht="12.75" customHeight="1" x14ac:dyDescent="0.2">
      <c r="A140" s="30">
        <v>45785</v>
      </c>
      <c r="B140" s="31">
        <v>14.2</v>
      </c>
      <c r="C140" s="34">
        <v>2.8199999999999999E-2</v>
      </c>
      <c r="D140" s="33">
        <v>0.78100000000000003</v>
      </c>
      <c r="E140" s="32">
        <v>0.66</v>
      </c>
      <c r="F140" s="48">
        <v>0.85799999999999998</v>
      </c>
      <c r="I140" s="102">
        <v>45785</v>
      </c>
      <c r="J140" s="103">
        <v>14.2</v>
      </c>
      <c r="K140" s="104">
        <v>2.8199999999999999E-2</v>
      </c>
      <c r="L140" s="105">
        <v>0.78100000000000003</v>
      </c>
      <c r="M140" s="106" t="s">
        <v>58</v>
      </c>
      <c r="N140" s="107">
        <v>0.85799999999999998</v>
      </c>
    </row>
    <row r="141" spans="1:14" s="29" customFormat="1" ht="12.75" customHeight="1" x14ac:dyDescent="0.2">
      <c r="A141" s="30">
        <v>45786</v>
      </c>
      <c r="B141" s="31">
        <v>11.3</v>
      </c>
      <c r="C141" s="34">
        <v>6.2199999999999998E-2</v>
      </c>
      <c r="D141" s="33">
        <v>1.1930000000000001</v>
      </c>
      <c r="E141" s="32">
        <v>0.57999999999999996</v>
      </c>
      <c r="F141" s="48">
        <v>1.623</v>
      </c>
      <c r="I141" s="102">
        <v>45786</v>
      </c>
      <c r="J141" s="103">
        <v>11.3</v>
      </c>
      <c r="K141" s="104">
        <v>6.2199999999999998E-2</v>
      </c>
      <c r="L141" s="105">
        <v>1.1930000000000001</v>
      </c>
      <c r="M141" s="106" t="s">
        <v>58</v>
      </c>
      <c r="N141" s="107">
        <v>1.623</v>
      </c>
    </row>
    <row r="142" spans="1:14" s="29" customFormat="1" ht="12.75" customHeight="1" x14ac:dyDescent="0.2">
      <c r="A142" s="30">
        <v>45787</v>
      </c>
      <c r="B142" s="31">
        <v>11.7</v>
      </c>
      <c r="C142" s="34">
        <v>0.15970000000000001</v>
      </c>
      <c r="D142" s="33">
        <v>4.2119999999999997</v>
      </c>
      <c r="E142" s="32">
        <v>0.72</v>
      </c>
      <c r="F142" s="48">
        <v>6.4459999999999997</v>
      </c>
      <c r="I142" s="102">
        <v>45787</v>
      </c>
      <c r="J142" s="134">
        <v>11.7</v>
      </c>
      <c r="K142" s="104">
        <v>0.15970000000000001</v>
      </c>
      <c r="L142" s="105">
        <v>4.2119999999999997</v>
      </c>
      <c r="M142" s="106" t="s">
        <v>58</v>
      </c>
      <c r="N142" s="107">
        <v>6.4459999999999997</v>
      </c>
    </row>
    <row r="143" spans="1:14" s="29" customFormat="1" ht="12.75" customHeight="1" x14ac:dyDescent="0.2">
      <c r="A143" s="30">
        <v>45788</v>
      </c>
      <c r="B143" s="31">
        <v>12.1</v>
      </c>
      <c r="C143" s="34">
        <v>0.15859999999999999</v>
      </c>
      <c r="D143" s="33">
        <v>4.6029999999999998</v>
      </c>
      <c r="E143" s="32">
        <v>0.35</v>
      </c>
      <c r="F143" s="48">
        <v>7.2320000000000002</v>
      </c>
      <c r="I143" s="102">
        <v>45788</v>
      </c>
      <c r="J143" s="134">
        <v>12.1</v>
      </c>
      <c r="K143" s="104">
        <v>0.15859999999999999</v>
      </c>
      <c r="L143" s="105">
        <v>4.6029999999999998</v>
      </c>
      <c r="M143" s="106" t="s">
        <v>56</v>
      </c>
      <c r="N143" s="107">
        <v>7.2320000000000002</v>
      </c>
    </row>
    <row r="144" spans="1:14" s="29" customFormat="1" ht="12.75" customHeight="1" x14ac:dyDescent="0.2">
      <c r="A144" s="30">
        <v>45789</v>
      </c>
      <c r="B144" s="31">
        <v>12.9</v>
      </c>
      <c r="C144" s="34">
        <v>9.8100000000000007E-2</v>
      </c>
      <c r="D144" s="33">
        <v>2.524</v>
      </c>
      <c r="E144" s="32">
        <v>0.86</v>
      </c>
      <c r="F144" s="48">
        <v>3.3359999999999999</v>
      </c>
      <c r="I144" s="102">
        <v>45789</v>
      </c>
      <c r="J144" s="103">
        <v>12.9</v>
      </c>
      <c r="K144" s="104">
        <v>9.8100000000000007E-2</v>
      </c>
      <c r="L144" s="105">
        <v>2.524</v>
      </c>
      <c r="M144" s="106">
        <v>0.86</v>
      </c>
      <c r="N144" s="107">
        <v>3.3359999999999999</v>
      </c>
    </row>
    <row r="145" spans="1:14" s="29" customFormat="1" ht="12.75" customHeight="1" x14ac:dyDescent="0.2">
      <c r="A145" s="30">
        <v>45790</v>
      </c>
      <c r="B145" s="31">
        <v>14.8</v>
      </c>
      <c r="C145" s="34">
        <v>0.1366</v>
      </c>
      <c r="D145" s="33">
        <v>4.5579999999999998</v>
      </c>
      <c r="E145" s="32">
        <v>1.53</v>
      </c>
      <c r="F145" s="48">
        <v>7.1539999999999999</v>
      </c>
      <c r="I145" s="102">
        <v>45790</v>
      </c>
      <c r="J145" s="103">
        <v>14.8</v>
      </c>
      <c r="K145" s="104">
        <v>0.1366</v>
      </c>
      <c r="L145" s="105">
        <v>4.5579999999999998</v>
      </c>
      <c r="M145" s="106">
        <v>1.53</v>
      </c>
      <c r="N145" s="107">
        <v>7.1539999999999999</v>
      </c>
    </row>
    <row r="146" spans="1:14" s="29" customFormat="1" ht="12.75" customHeight="1" x14ac:dyDescent="0.2">
      <c r="A146" s="30">
        <v>45791</v>
      </c>
      <c r="B146" s="31">
        <v>20.8</v>
      </c>
      <c r="C146" s="34">
        <v>0.14080000000000001</v>
      </c>
      <c r="D146" s="33">
        <v>4.1749999999999998</v>
      </c>
      <c r="E146" s="32">
        <v>4.5999999999999996</v>
      </c>
      <c r="F146" s="48">
        <v>3.1949999999999998</v>
      </c>
      <c r="I146" s="102">
        <v>45791</v>
      </c>
      <c r="J146" s="103">
        <v>20.8</v>
      </c>
      <c r="K146" s="104">
        <v>0.14080000000000001</v>
      </c>
      <c r="L146" s="105">
        <v>4.1749999999999998</v>
      </c>
      <c r="M146" s="106">
        <v>4.5999999999999996</v>
      </c>
      <c r="N146" s="107">
        <v>3.1949999999999998</v>
      </c>
    </row>
    <row r="147" spans="1:14" s="29" customFormat="1" ht="12.75" customHeight="1" x14ac:dyDescent="0.2">
      <c r="A147" s="30">
        <v>45792</v>
      </c>
      <c r="B147" s="31">
        <v>20.5</v>
      </c>
      <c r="C147" s="34">
        <v>7.0099999999999996E-2</v>
      </c>
      <c r="D147" s="33">
        <v>0.997</v>
      </c>
      <c r="E147" s="32">
        <v>0.74</v>
      </c>
      <c r="F147" s="48">
        <v>2.4060000000000001</v>
      </c>
      <c r="I147" s="102">
        <v>45792</v>
      </c>
      <c r="J147" s="103">
        <v>20.5</v>
      </c>
      <c r="K147" s="104">
        <v>7.0099999999999996E-2</v>
      </c>
      <c r="L147" s="105">
        <v>0.997</v>
      </c>
      <c r="M147" s="106" t="s">
        <v>58</v>
      </c>
      <c r="N147" s="107">
        <v>2.4060000000000001</v>
      </c>
    </row>
    <row r="148" spans="1:14" s="29" customFormat="1" ht="12.75" customHeight="1" x14ac:dyDescent="0.2">
      <c r="A148" s="30">
        <v>45793</v>
      </c>
      <c r="B148" s="31">
        <v>16.8</v>
      </c>
      <c r="C148" s="34">
        <v>9.5600000000000004E-2</v>
      </c>
      <c r="D148" s="33">
        <v>2.278</v>
      </c>
      <c r="E148" s="32">
        <v>1.98</v>
      </c>
      <c r="F148" s="48">
        <v>5.4690000000000003</v>
      </c>
      <c r="I148" s="102">
        <v>45793</v>
      </c>
      <c r="J148" s="103">
        <v>16.8</v>
      </c>
      <c r="K148" s="104">
        <v>9.5600000000000004E-2</v>
      </c>
      <c r="L148" s="105">
        <v>2.278</v>
      </c>
      <c r="M148" s="106">
        <v>1.98</v>
      </c>
      <c r="N148" s="107">
        <v>5.4690000000000003</v>
      </c>
    </row>
    <row r="149" spans="1:14" s="29" customFormat="1" ht="12.75" customHeight="1" x14ac:dyDescent="0.2">
      <c r="A149" s="30">
        <v>45794</v>
      </c>
      <c r="B149" s="31">
        <v>14.7</v>
      </c>
      <c r="C149" s="34">
        <v>1.2999999999999999E-2</v>
      </c>
      <c r="D149" s="33">
        <v>1.034</v>
      </c>
      <c r="E149" s="32">
        <v>0.36</v>
      </c>
      <c r="F149" s="48">
        <v>0.25900000000000001</v>
      </c>
      <c r="I149" s="102">
        <v>45794</v>
      </c>
      <c r="J149" s="103">
        <v>14.7</v>
      </c>
      <c r="K149" s="104">
        <v>1.2999999999999999E-2</v>
      </c>
      <c r="L149" s="105">
        <v>1.034</v>
      </c>
      <c r="M149" s="106" t="s">
        <v>58</v>
      </c>
      <c r="N149" s="107">
        <v>0.25900000000000001</v>
      </c>
    </row>
    <row r="150" spans="1:14" s="29" customFormat="1" ht="12.75" customHeight="1" x14ac:dyDescent="0.2">
      <c r="A150" s="30">
        <v>45795</v>
      </c>
      <c r="B150" s="31">
        <v>14.2</v>
      </c>
      <c r="C150" s="34">
        <v>2.4299999999999999E-2</v>
      </c>
      <c r="D150" s="33">
        <v>0.76</v>
      </c>
      <c r="E150" s="32">
        <v>0.52</v>
      </c>
      <c r="F150" s="48">
        <v>1.1739999999999999</v>
      </c>
      <c r="I150" s="102">
        <v>45795</v>
      </c>
      <c r="J150" s="103">
        <v>14.2</v>
      </c>
      <c r="K150" s="104">
        <v>2.4299999999999999E-2</v>
      </c>
      <c r="L150" s="105">
        <v>0.76</v>
      </c>
      <c r="M150" s="106" t="s">
        <v>58</v>
      </c>
      <c r="N150" s="107">
        <v>1.1739999999999999</v>
      </c>
    </row>
    <row r="151" spans="1:14" s="29" customFormat="1" ht="12.75" customHeight="1" x14ac:dyDescent="0.2">
      <c r="A151" s="30">
        <v>45796</v>
      </c>
      <c r="B151" s="31">
        <v>17</v>
      </c>
      <c r="C151" s="34">
        <v>0.13769999999999999</v>
      </c>
      <c r="D151" s="33">
        <v>7.0469999999999997</v>
      </c>
      <c r="E151" s="32">
        <v>1.41</v>
      </c>
      <c r="F151" s="48">
        <v>5.4390000000000001</v>
      </c>
      <c r="I151" s="102">
        <v>45796</v>
      </c>
      <c r="J151" s="103">
        <v>17</v>
      </c>
      <c r="K151" s="104">
        <v>0.13769999999999999</v>
      </c>
      <c r="L151" s="105">
        <v>7.0469999999999997</v>
      </c>
      <c r="M151" s="106">
        <v>1.41</v>
      </c>
      <c r="N151" s="107">
        <v>5.4390000000000001</v>
      </c>
    </row>
    <row r="152" spans="1:14" s="29" customFormat="1" ht="12.75" customHeight="1" x14ac:dyDescent="0.2">
      <c r="A152" s="30">
        <v>45797</v>
      </c>
      <c r="B152" s="31">
        <v>16.600000000000001</v>
      </c>
      <c r="C152" s="34">
        <v>0.2213</v>
      </c>
      <c r="D152" s="33">
        <v>6.2469999999999999</v>
      </c>
      <c r="E152" s="32">
        <v>1.0900000000000001</v>
      </c>
      <c r="F152" s="48">
        <v>7.024</v>
      </c>
      <c r="I152" s="102">
        <v>45797</v>
      </c>
      <c r="J152" s="103">
        <v>16.600000000000001</v>
      </c>
      <c r="K152" s="104">
        <v>0.2213</v>
      </c>
      <c r="L152" s="105">
        <v>6.2469999999999999</v>
      </c>
      <c r="M152" s="106">
        <v>1.0900000000000001</v>
      </c>
      <c r="N152" s="107">
        <v>7.024</v>
      </c>
    </row>
    <row r="153" spans="1:14" s="29" customFormat="1" ht="12.75" customHeight="1" x14ac:dyDescent="0.2">
      <c r="A153" s="30">
        <v>45798</v>
      </c>
      <c r="B153" s="31">
        <v>15.7</v>
      </c>
      <c r="C153" s="34">
        <v>8.1799999999999998E-2</v>
      </c>
      <c r="D153" s="33">
        <v>2.1349999999999998</v>
      </c>
      <c r="E153" s="32">
        <v>1.26</v>
      </c>
      <c r="F153" s="48">
        <v>3.3250000000000002</v>
      </c>
      <c r="I153" s="102">
        <v>45798</v>
      </c>
      <c r="J153" s="103">
        <v>15.7</v>
      </c>
      <c r="K153" s="104">
        <v>8.1799999999999998E-2</v>
      </c>
      <c r="L153" s="105">
        <v>2.1349999999999998</v>
      </c>
      <c r="M153" s="106">
        <v>1.26</v>
      </c>
      <c r="N153" s="107">
        <v>3.3250000000000002</v>
      </c>
    </row>
    <row r="154" spans="1:14" s="29" customFormat="1" ht="12.75" customHeight="1" x14ac:dyDescent="0.2">
      <c r="A154" s="30">
        <v>45799</v>
      </c>
      <c r="B154" s="31">
        <v>17.399999999999999</v>
      </c>
      <c r="C154" s="34">
        <v>2.8E-3</v>
      </c>
      <c r="D154" s="33">
        <v>6.8000000000000005E-2</v>
      </c>
      <c r="E154" s="32">
        <v>0.72</v>
      </c>
      <c r="F154" s="48">
        <v>0.24099999999999999</v>
      </c>
      <c r="I154" s="102">
        <v>45799</v>
      </c>
      <c r="J154" s="103">
        <v>17.399999999999999</v>
      </c>
      <c r="K154" s="104">
        <v>2.8E-3</v>
      </c>
      <c r="L154" s="105">
        <v>6.8000000000000005E-2</v>
      </c>
      <c r="M154" s="106" t="s">
        <v>58</v>
      </c>
      <c r="N154" s="107">
        <v>0.24099999999999999</v>
      </c>
    </row>
    <row r="155" spans="1:14" s="29" customFormat="1" ht="12.75" customHeight="1" x14ac:dyDescent="0.2">
      <c r="A155" s="30">
        <v>45800</v>
      </c>
      <c r="B155" s="31">
        <v>13</v>
      </c>
      <c r="C155" s="34">
        <v>7.7399999999999997E-2</v>
      </c>
      <c r="D155" s="33">
        <v>2.5489999999999999</v>
      </c>
      <c r="E155" s="32">
        <v>0.86</v>
      </c>
      <c r="F155" s="48">
        <v>2.6760000000000002</v>
      </c>
      <c r="I155" s="102">
        <v>45800</v>
      </c>
      <c r="J155" s="103">
        <v>13</v>
      </c>
      <c r="K155" s="104">
        <v>7.7399999999999997E-2</v>
      </c>
      <c r="L155" s="105">
        <v>2.5489999999999999</v>
      </c>
      <c r="M155" s="106">
        <v>0.86</v>
      </c>
      <c r="N155" s="107">
        <v>2.6760000000000002</v>
      </c>
    </row>
    <row r="156" spans="1:14" s="29" customFormat="1" ht="12.75" customHeight="1" x14ac:dyDescent="0.2">
      <c r="A156" s="30">
        <v>45801</v>
      </c>
      <c r="B156" s="31">
        <v>9.4</v>
      </c>
      <c r="C156" s="34">
        <v>8.8099999999999998E-2</v>
      </c>
      <c r="D156" s="33">
        <v>2.907</v>
      </c>
      <c r="E156" s="32">
        <v>0.86</v>
      </c>
      <c r="F156" s="48">
        <v>3.798</v>
      </c>
      <c r="I156" s="102">
        <v>45801</v>
      </c>
      <c r="J156" s="103">
        <v>9.4</v>
      </c>
      <c r="K156" s="104">
        <v>8.8099999999999998E-2</v>
      </c>
      <c r="L156" s="105">
        <v>2.907</v>
      </c>
      <c r="M156" s="106">
        <v>0.86</v>
      </c>
      <c r="N156" s="107">
        <v>3.798</v>
      </c>
    </row>
    <row r="157" spans="1:14" s="29" customFormat="1" ht="12.75" customHeight="1" x14ac:dyDescent="0.2">
      <c r="A157" s="30">
        <v>45802</v>
      </c>
      <c r="B157" s="31">
        <v>5.9</v>
      </c>
      <c r="C157" s="34">
        <v>1.6000000000000001E-3</v>
      </c>
      <c r="D157" s="33">
        <v>3.2000000000000001E-2</v>
      </c>
      <c r="E157" s="32">
        <v>0.12</v>
      </c>
      <c r="F157" s="48">
        <v>8.7999999999999995E-2</v>
      </c>
      <c r="I157" s="102">
        <v>45802</v>
      </c>
      <c r="J157" s="103">
        <v>5.9</v>
      </c>
      <c r="K157" s="104">
        <v>1.6000000000000001E-3</v>
      </c>
      <c r="L157" s="105" t="s">
        <v>52</v>
      </c>
      <c r="M157" s="106" t="s">
        <v>53</v>
      </c>
      <c r="N157" s="107">
        <v>8.7999999999999995E-2</v>
      </c>
    </row>
    <row r="158" spans="1:14" s="29" customFormat="1" ht="12.75" customHeight="1" x14ac:dyDescent="0.2">
      <c r="A158" s="30">
        <v>45803</v>
      </c>
      <c r="B158" s="31">
        <v>24</v>
      </c>
      <c r="C158" s="34">
        <v>7.9000000000000008E-3</v>
      </c>
      <c r="D158" s="33">
        <v>0.121</v>
      </c>
      <c r="E158" s="32">
        <v>0.98</v>
      </c>
      <c r="F158" s="48">
        <v>0.35699999999999998</v>
      </c>
      <c r="I158" s="102">
        <v>45803</v>
      </c>
      <c r="J158" s="103">
        <v>24</v>
      </c>
      <c r="K158" s="104">
        <v>7.9000000000000008E-3</v>
      </c>
      <c r="L158" s="105">
        <v>0.121</v>
      </c>
      <c r="M158" s="106">
        <v>0.98</v>
      </c>
      <c r="N158" s="107">
        <v>0.35699999999999998</v>
      </c>
    </row>
    <row r="159" spans="1:14" s="29" customFormat="1" ht="12.75" customHeight="1" x14ac:dyDescent="0.2">
      <c r="A159" s="30">
        <v>45804</v>
      </c>
      <c r="B159" s="31">
        <v>8.5</v>
      </c>
      <c r="C159" s="34">
        <v>2E-3</v>
      </c>
      <c r="D159" s="33">
        <v>4.3999999999999997E-2</v>
      </c>
      <c r="E159" s="32">
        <v>0.18</v>
      </c>
      <c r="F159" s="48">
        <v>0.105</v>
      </c>
      <c r="I159" s="102">
        <v>45804</v>
      </c>
      <c r="J159" s="103">
        <v>8.5</v>
      </c>
      <c r="K159" s="104">
        <v>2E-3</v>
      </c>
      <c r="L159" s="105">
        <v>4.3999999999999997E-2</v>
      </c>
      <c r="M159" s="106" t="s">
        <v>53</v>
      </c>
      <c r="N159" s="107">
        <v>0.105</v>
      </c>
    </row>
    <row r="160" spans="1:14" s="29" customFormat="1" ht="12.75" customHeight="1" x14ac:dyDescent="0.2">
      <c r="A160" s="30">
        <v>45805</v>
      </c>
      <c r="B160" s="31">
        <v>7.7</v>
      </c>
      <c r="C160" s="34">
        <v>1.9E-3</v>
      </c>
      <c r="D160" s="33">
        <v>3.4000000000000002E-2</v>
      </c>
      <c r="E160" s="32">
        <v>0.39</v>
      </c>
      <c r="F160" s="48">
        <v>0.14399999999999999</v>
      </c>
      <c r="I160" s="102">
        <v>45805</v>
      </c>
      <c r="J160" s="103">
        <v>7.7</v>
      </c>
      <c r="K160" s="104">
        <v>1.9E-3</v>
      </c>
      <c r="L160" s="105" t="s">
        <v>52</v>
      </c>
      <c r="M160" s="106" t="s">
        <v>58</v>
      </c>
      <c r="N160" s="107">
        <v>0.14399999999999999</v>
      </c>
    </row>
    <row r="161" spans="1:14" s="29" customFormat="1" ht="12.75" customHeight="1" x14ac:dyDescent="0.2">
      <c r="A161" s="30">
        <v>45806</v>
      </c>
      <c r="B161" s="31">
        <v>9.6999999999999993</v>
      </c>
      <c r="C161" s="34">
        <v>6.7999999999999996E-3</v>
      </c>
      <c r="D161" s="33">
        <v>0.23100000000000001</v>
      </c>
      <c r="E161" s="32">
        <v>0.57999999999999996</v>
      </c>
      <c r="F161" s="48">
        <v>0.52800000000000002</v>
      </c>
      <c r="I161" s="102">
        <v>45806</v>
      </c>
      <c r="J161" s="103">
        <v>9.6999999999999993</v>
      </c>
      <c r="K161" s="104">
        <v>6.7999999999999996E-3</v>
      </c>
      <c r="L161" s="105">
        <v>0.23100000000000001</v>
      </c>
      <c r="M161" s="106" t="s">
        <v>58</v>
      </c>
      <c r="N161" s="107">
        <v>0.52800000000000002</v>
      </c>
    </row>
    <row r="162" spans="1:14" s="29" customFormat="1" ht="12.75" customHeight="1" x14ac:dyDescent="0.2">
      <c r="A162" s="30">
        <v>45807</v>
      </c>
      <c r="B162" s="31">
        <v>9.6999999999999993</v>
      </c>
      <c r="C162" s="34">
        <v>3.1600000000000003E-2</v>
      </c>
      <c r="D162" s="33">
        <v>1.127</v>
      </c>
      <c r="E162" s="32">
        <v>0.78</v>
      </c>
      <c r="F162" s="48">
        <v>1.7010000000000001</v>
      </c>
      <c r="I162" s="102">
        <v>45807</v>
      </c>
      <c r="J162" s="103">
        <v>9.6999999999999993</v>
      </c>
      <c r="K162" s="104">
        <v>3.1600000000000003E-2</v>
      </c>
      <c r="L162" s="105">
        <v>1.127</v>
      </c>
      <c r="M162" s="106">
        <v>0.78</v>
      </c>
      <c r="N162" s="107">
        <v>1.7010000000000001</v>
      </c>
    </row>
    <row r="163" spans="1:14" s="29" customFormat="1" ht="12.75" customHeight="1" x14ac:dyDescent="0.2">
      <c r="A163" s="30">
        <v>45808</v>
      </c>
      <c r="B163" s="31">
        <v>13.9</v>
      </c>
      <c r="C163" s="34">
        <v>8.6099999999999996E-2</v>
      </c>
      <c r="D163" s="33">
        <v>3.0960000000000001</v>
      </c>
      <c r="E163" s="32">
        <v>0.7</v>
      </c>
      <c r="F163" s="48">
        <v>8.1440000000000001</v>
      </c>
      <c r="I163" s="102">
        <v>45808</v>
      </c>
      <c r="J163" s="103">
        <v>13.9</v>
      </c>
      <c r="K163" s="104">
        <v>8.6099999999999996E-2</v>
      </c>
      <c r="L163" s="105">
        <v>3.0960000000000001</v>
      </c>
      <c r="M163" s="106" t="s">
        <v>56</v>
      </c>
      <c r="N163" s="107">
        <v>8.1440000000000001</v>
      </c>
    </row>
    <row r="164" spans="1:14" s="29" customFormat="1" ht="12.75" customHeight="1" x14ac:dyDescent="0.2">
      <c r="A164" s="30">
        <v>45809</v>
      </c>
      <c r="B164" s="31">
        <v>12.2</v>
      </c>
      <c r="C164" s="34">
        <v>3.7000000000000002E-3</v>
      </c>
      <c r="D164" s="33">
        <v>9.7000000000000003E-2</v>
      </c>
      <c r="E164" s="32">
        <v>0.6</v>
      </c>
      <c r="F164" s="48">
        <v>0.23499999999999999</v>
      </c>
      <c r="I164" s="102">
        <v>45809</v>
      </c>
      <c r="J164" s="103">
        <v>12.2</v>
      </c>
      <c r="K164" s="104">
        <v>3.7000000000000002E-3</v>
      </c>
      <c r="L164" s="105">
        <v>9.7000000000000003E-2</v>
      </c>
      <c r="M164" s="106" t="s">
        <v>56</v>
      </c>
      <c r="N164" s="107">
        <v>0.23499999999999999</v>
      </c>
    </row>
    <row r="165" spans="1:14" s="29" customFormat="1" ht="12.75" customHeight="1" x14ac:dyDescent="0.2">
      <c r="A165" s="30"/>
      <c r="B165" s="31"/>
      <c r="C165" s="34"/>
      <c r="D165" s="33"/>
      <c r="E165" s="32"/>
      <c r="F165" s="48"/>
      <c r="I165" s="102"/>
      <c r="J165" s="103"/>
      <c r="K165" s="104"/>
      <c r="L165" s="105"/>
      <c r="M165" s="106"/>
      <c r="N165" s="107"/>
    </row>
    <row r="166" spans="1:14" s="29" customFormat="1" ht="12.75" customHeight="1" x14ac:dyDescent="0.2">
      <c r="A166" s="30"/>
      <c r="B166" s="31"/>
      <c r="C166" s="34"/>
      <c r="D166" s="33"/>
      <c r="E166" s="32"/>
      <c r="F166" s="48"/>
      <c r="I166" s="102"/>
      <c r="J166" s="103"/>
      <c r="K166" s="104"/>
      <c r="L166" s="105"/>
      <c r="M166" s="106"/>
      <c r="N166" s="107"/>
    </row>
    <row r="167" spans="1:14" s="29" customFormat="1" ht="12.75" customHeight="1" x14ac:dyDescent="0.2">
      <c r="A167" s="30"/>
      <c r="B167" s="31"/>
      <c r="C167" s="34"/>
      <c r="D167" s="33"/>
      <c r="E167" s="32"/>
      <c r="F167" s="48"/>
      <c r="I167" s="102"/>
      <c r="J167" s="103"/>
      <c r="K167" s="104"/>
      <c r="L167" s="105"/>
      <c r="M167" s="106"/>
      <c r="N167" s="107"/>
    </row>
    <row r="168" spans="1:14" s="29" customFormat="1" ht="12.75" customHeight="1" x14ac:dyDescent="0.2">
      <c r="A168" s="30"/>
      <c r="B168" s="31"/>
      <c r="C168" s="34"/>
      <c r="D168" s="33"/>
      <c r="E168" s="32"/>
      <c r="F168" s="48"/>
      <c r="I168" s="102"/>
      <c r="J168" s="103"/>
      <c r="K168" s="104"/>
      <c r="L168" s="105"/>
      <c r="M168" s="106"/>
      <c r="N168" s="107"/>
    </row>
    <row r="169" spans="1:14" s="29" customFormat="1" ht="12.75" customHeight="1" x14ac:dyDescent="0.2">
      <c r="A169" s="30"/>
      <c r="B169" s="31"/>
      <c r="C169" s="34"/>
      <c r="D169" s="33"/>
      <c r="E169" s="32"/>
      <c r="F169" s="48"/>
      <c r="I169" s="102"/>
      <c r="J169" s="103"/>
      <c r="K169" s="104"/>
      <c r="L169" s="105"/>
      <c r="M169" s="106"/>
      <c r="N169" s="107"/>
    </row>
    <row r="170" spans="1:14" s="29" customFormat="1" ht="12.75" customHeight="1" x14ac:dyDescent="0.2">
      <c r="A170" s="30"/>
      <c r="B170" s="31"/>
      <c r="C170" s="34"/>
      <c r="D170" s="33"/>
      <c r="E170" s="32"/>
      <c r="F170" s="48"/>
      <c r="I170" s="102"/>
      <c r="J170" s="103"/>
      <c r="K170" s="104"/>
      <c r="L170" s="105"/>
      <c r="M170" s="106"/>
      <c r="N170" s="107"/>
    </row>
    <row r="171" spans="1:14" s="29" customFormat="1" ht="12.75" customHeight="1" x14ac:dyDescent="0.2">
      <c r="A171" s="30"/>
      <c r="B171" s="31"/>
      <c r="C171" s="34"/>
      <c r="D171" s="33"/>
      <c r="E171" s="32"/>
      <c r="F171" s="48"/>
      <c r="I171" s="102"/>
      <c r="J171" s="103"/>
      <c r="K171" s="104"/>
      <c r="L171" s="105"/>
      <c r="M171" s="106"/>
      <c r="N171" s="107"/>
    </row>
    <row r="172" spans="1:14" s="29" customFormat="1" ht="12.75" customHeight="1" x14ac:dyDescent="0.2">
      <c r="A172" s="30"/>
      <c r="B172" s="31"/>
      <c r="C172" s="34"/>
      <c r="D172" s="33"/>
      <c r="E172" s="32"/>
      <c r="F172" s="48"/>
      <c r="I172" s="102"/>
      <c r="J172" s="103"/>
      <c r="K172" s="104"/>
      <c r="L172" s="105"/>
      <c r="M172" s="106"/>
      <c r="N172" s="107"/>
    </row>
    <row r="173" spans="1:14" s="29" customFormat="1" ht="12.75" customHeight="1" x14ac:dyDescent="0.2">
      <c r="A173" s="30"/>
      <c r="B173" s="31"/>
      <c r="C173" s="34"/>
      <c r="D173" s="33"/>
      <c r="E173" s="32"/>
      <c r="F173" s="48"/>
      <c r="I173" s="102"/>
      <c r="J173" s="103"/>
      <c r="K173" s="104"/>
      <c r="L173" s="105"/>
      <c r="M173" s="106"/>
      <c r="N173" s="107"/>
    </row>
    <row r="174" spans="1:14" s="29" customFormat="1" ht="12.75" customHeight="1" x14ac:dyDescent="0.2">
      <c r="A174" s="30"/>
      <c r="B174" s="31"/>
      <c r="C174" s="34"/>
      <c r="D174" s="33"/>
      <c r="E174" s="32"/>
      <c r="F174" s="48"/>
      <c r="I174" s="102"/>
      <c r="J174" s="103"/>
      <c r="K174" s="104"/>
      <c r="L174" s="105"/>
      <c r="M174" s="106"/>
      <c r="N174" s="107"/>
    </row>
    <row r="175" spans="1:14" s="29" customFormat="1" ht="12.75" customHeight="1" x14ac:dyDescent="0.2">
      <c r="A175" s="30"/>
      <c r="B175" s="31"/>
      <c r="C175" s="34"/>
      <c r="D175" s="33"/>
      <c r="E175" s="32"/>
      <c r="F175" s="48"/>
      <c r="I175" s="102"/>
      <c r="J175" s="103"/>
      <c r="K175" s="104"/>
      <c r="L175" s="105"/>
      <c r="M175" s="106"/>
      <c r="N175" s="107"/>
    </row>
    <row r="176" spans="1:14" s="29" customFormat="1" ht="12.75" customHeight="1" x14ac:dyDescent="0.2">
      <c r="A176" s="30"/>
      <c r="B176" s="31"/>
      <c r="C176" s="34"/>
      <c r="D176" s="33"/>
      <c r="E176" s="32"/>
      <c r="F176" s="48"/>
      <c r="I176" s="102"/>
      <c r="J176" s="103"/>
      <c r="K176" s="104"/>
      <c r="L176" s="105"/>
      <c r="M176" s="106"/>
      <c r="N176" s="107"/>
    </row>
    <row r="177" spans="1:14" s="29" customFormat="1" ht="12.75" customHeight="1" x14ac:dyDescent="0.2">
      <c r="A177" s="30"/>
      <c r="B177" s="31"/>
      <c r="C177" s="34"/>
      <c r="D177" s="33"/>
      <c r="E177" s="32"/>
      <c r="F177" s="48"/>
      <c r="I177" s="102"/>
      <c r="J177" s="103"/>
      <c r="K177" s="104"/>
      <c r="L177" s="105"/>
      <c r="M177" s="106"/>
      <c r="N177" s="107"/>
    </row>
    <row r="178" spans="1:14" s="29" customFormat="1" ht="12.75" customHeight="1" x14ac:dyDescent="0.2">
      <c r="A178" s="30"/>
      <c r="B178" s="31"/>
      <c r="C178" s="34"/>
      <c r="D178" s="33"/>
      <c r="E178" s="32"/>
      <c r="F178" s="48"/>
      <c r="I178" s="102"/>
      <c r="J178" s="103"/>
      <c r="K178" s="104"/>
      <c r="L178" s="105"/>
      <c r="M178" s="106"/>
      <c r="N178" s="107"/>
    </row>
    <row r="179" spans="1:14" s="29" customFormat="1" ht="12.75" customHeight="1" x14ac:dyDescent="0.2">
      <c r="A179" s="30"/>
      <c r="B179" s="31"/>
      <c r="C179" s="34"/>
      <c r="D179" s="33"/>
      <c r="E179" s="32"/>
      <c r="F179" s="48"/>
      <c r="I179" s="102"/>
      <c r="J179" s="103"/>
      <c r="K179" s="104"/>
      <c r="L179" s="105"/>
      <c r="M179" s="106"/>
      <c r="N179" s="107"/>
    </row>
    <row r="180" spans="1:14" s="29" customFormat="1" ht="12.75" customHeight="1" x14ac:dyDescent="0.2">
      <c r="A180" s="30"/>
      <c r="B180" s="31"/>
      <c r="C180" s="34"/>
      <c r="D180" s="33"/>
      <c r="E180" s="32"/>
      <c r="F180" s="48"/>
      <c r="I180" s="102"/>
      <c r="J180" s="103"/>
      <c r="K180" s="104"/>
      <c r="L180" s="105"/>
      <c r="M180" s="106"/>
      <c r="N180" s="107"/>
    </row>
    <row r="181" spans="1:14" s="29" customFormat="1" ht="12.75" customHeight="1" x14ac:dyDescent="0.2">
      <c r="A181" s="30"/>
      <c r="B181" s="31"/>
      <c r="C181" s="34"/>
      <c r="D181" s="33"/>
      <c r="E181" s="32"/>
      <c r="F181" s="48"/>
      <c r="I181" s="102"/>
      <c r="J181" s="103"/>
      <c r="K181" s="104"/>
      <c r="L181" s="105"/>
      <c r="M181" s="106"/>
      <c r="N181" s="107"/>
    </row>
    <row r="182" spans="1:14" s="29" customFormat="1" ht="12.75" customHeight="1" x14ac:dyDescent="0.2">
      <c r="A182" s="30"/>
      <c r="B182" s="31"/>
      <c r="C182" s="34"/>
      <c r="D182" s="33"/>
      <c r="E182" s="32"/>
      <c r="F182" s="48"/>
      <c r="I182" s="102"/>
      <c r="J182" s="103"/>
      <c r="K182" s="104"/>
      <c r="L182" s="105"/>
      <c r="M182" s="106"/>
      <c r="N182" s="107"/>
    </row>
    <row r="183" spans="1:14" s="29" customFormat="1" ht="12.75" customHeight="1" x14ac:dyDescent="0.2">
      <c r="A183" s="30"/>
      <c r="B183" s="31"/>
      <c r="C183" s="34"/>
      <c r="D183" s="33"/>
      <c r="E183" s="32"/>
      <c r="F183" s="48"/>
      <c r="I183" s="102"/>
      <c r="J183" s="103"/>
      <c r="K183" s="104"/>
      <c r="L183" s="105"/>
      <c r="M183" s="106"/>
      <c r="N183" s="107"/>
    </row>
    <row r="184" spans="1:14" s="29" customFormat="1" ht="12.75" customHeight="1" x14ac:dyDescent="0.2">
      <c r="A184" s="30"/>
      <c r="B184" s="31"/>
      <c r="C184" s="34"/>
      <c r="D184" s="33"/>
      <c r="E184" s="32"/>
      <c r="F184" s="48"/>
      <c r="I184" s="102"/>
      <c r="J184" s="103"/>
      <c r="K184" s="104"/>
      <c r="L184" s="105"/>
      <c r="M184" s="106"/>
      <c r="N184" s="107"/>
    </row>
    <row r="185" spans="1:14" s="29" customFormat="1" ht="12.75" customHeight="1" x14ac:dyDescent="0.2">
      <c r="A185" s="30"/>
      <c r="B185" s="31"/>
      <c r="C185" s="34"/>
      <c r="D185" s="33"/>
      <c r="E185" s="32"/>
      <c r="F185" s="48"/>
      <c r="I185" s="102"/>
      <c r="J185" s="103"/>
      <c r="K185" s="104"/>
      <c r="L185" s="105"/>
      <c r="M185" s="106"/>
      <c r="N185" s="107"/>
    </row>
    <row r="186" spans="1:14" s="29" customFormat="1" ht="12.75" customHeight="1" x14ac:dyDescent="0.2">
      <c r="A186" s="30"/>
      <c r="B186" s="31"/>
      <c r="C186" s="34"/>
      <c r="D186" s="33"/>
      <c r="E186" s="32"/>
      <c r="F186" s="48"/>
      <c r="I186" s="102"/>
      <c r="J186" s="103"/>
      <c r="K186" s="104"/>
      <c r="L186" s="105"/>
      <c r="M186" s="106"/>
      <c r="N186" s="107"/>
    </row>
    <row r="187" spans="1:14" s="29" customFormat="1" ht="12.75" customHeight="1" x14ac:dyDescent="0.2">
      <c r="A187" s="30"/>
      <c r="B187" s="31"/>
      <c r="C187" s="34"/>
      <c r="D187" s="33"/>
      <c r="E187" s="32"/>
      <c r="F187" s="48"/>
      <c r="I187" s="102"/>
      <c r="J187" s="103"/>
      <c r="K187" s="104"/>
      <c r="L187" s="105"/>
      <c r="M187" s="106"/>
      <c r="N187" s="107"/>
    </row>
    <row r="188" spans="1:14" s="29" customFormat="1" ht="12.75" customHeight="1" x14ac:dyDescent="0.2">
      <c r="A188" s="30"/>
      <c r="B188" s="31"/>
      <c r="C188" s="34"/>
      <c r="D188" s="33"/>
      <c r="E188" s="32"/>
      <c r="F188" s="48"/>
      <c r="I188" s="102"/>
      <c r="J188" s="103"/>
      <c r="K188" s="104"/>
      <c r="L188" s="105"/>
      <c r="M188" s="106"/>
      <c r="N188" s="107"/>
    </row>
    <row r="189" spans="1:14" s="29" customFormat="1" ht="12.75" customHeight="1" x14ac:dyDescent="0.2">
      <c r="A189" s="30"/>
      <c r="B189" s="31"/>
      <c r="C189" s="34"/>
      <c r="D189" s="33"/>
      <c r="E189" s="32"/>
      <c r="F189" s="48"/>
      <c r="I189" s="102"/>
      <c r="J189" s="103"/>
      <c r="K189" s="104"/>
      <c r="L189" s="105"/>
      <c r="M189" s="106"/>
      <c r="N189" s="107"/>
    </row>
    <row r="190" spans="1:14" s="29" customFormat="1" ht="12.75" customHeight="1" x14ac:dyDescent="0.2">
      <c r="A190" s="30"/>
      <c r="B190" s="31"/>
      <c r="C190" s="34"/>
      <c r="D190" s="33"/>
      <c r="E190" s="32"/>
      <c r="F190" s="48"/>
      <c r="I190" s="102"/>
      <c r="J190" s="103"/>
      <c r="K190" s="104"/>
      <c r="L190" s="105"/>
      <c r="M190" s="106"/>
      <c r="N190" s="107"/>
    </row>
    <row r="191" spans="1:14" s="29" customFormat="1" ht="12.75" customHeight="1" x14ac:dyDescent="0.2">
      <c r="A191" s="30"/>
      <c r="B191" s="31"/>
      <c r="C191" s="34"/>
      <c r="D191" s="33"/>
      <c r="E191" s="32"/>
      <c r="F191" s="48"/>
      <c r="I191" s="102"/>
      <c r="J191" s="103"/>
      <c r="K191" s="104"/>
      <c r="L191" s="105"/>
      <c r="M191" s="106"/>
      <c r="N191" s="107"/>
    </row>
    <row r="192" spans="1:14" s="29" customFormat="1" ht="12.75" customHeight="1" x14ac:dyDescent="0.2">
      <c r="A192" s="30"/>
      <c r="B192" s="31"/>
      <c r="C192" s="34"/>
      <c r="D192" s="33"/>
      <c r="E192" s="32"/>
      <c r="F192" s="48"/>
      <c r="I192" s="102"/>
      <c r="J192" s="103"/>
      <c r="K192" s="104"/>
      <c r="L192" s="105"/>
      <c r="M192" s="106"/>
      <c r="N192" s="107"/>
    </row>
    <row r="193" spans="1:25" s="29" customFormat="1" ht="12.75" customHeight="1" x14ac:dyDescent="0.2">
      <c r="A193" s="30"/>
      <c r="B193" s="31"/>
      <c r="C193" s="34"/>
      <c r="D193" s="33"/>
      <c r="E193" s="32"/>
      <c r="F193" s="48"/>
      <c r="I193" s="102"/>
      <c r="J193" s="103"/>
      <c r="K193" s="104"/>
      <c r="L193" s="105"/>
      <c r="M193" s="106"/>
      <c r="N193" s="107"/>
    </row>
    <row r="194" spans="1:25" s="29" customFormat="1" ht="12.75" customHeight="1" x14ac:dyDescent="0.2">
      <c r="A194" s="30"/>
      <c r="B194" s="31"/>
      <c r="C194" s="34"/>
      <c r="D194" s="33"/>
      <c r="E194" s="32"/>
      <c r="F194" s="48"/>
      <c r="I194" s="102"/>
      <c r="J194" s="103"/>
      <c r="K194" s="104"/>
      <c r="L194" s="105"/>
      <c r="M194" s="106"/>
      <c r="N194" s="107"/>
    </row>
    <row r="195" spans="1:25" s="29" customFormat="1" ht="12.75" customHeight="1" x14ac:dyDescent="0.2">
      <c r="A195" s="30"/>
      <c r="B195" s="31"/>
      <c r="C195" s="34"/>
      <c r="D195" s="33"/>
      <c r="E195" s="32"/>
      <c r="F195" s="48"/>
      <c r="I195" s="102"/>
      <c r="J195" s="103"/>
      <c r="K195" s="104"/>
      <c r="L195" s="105"/>
      <c r="M195" s="106"/>
      <c r="N195" s="107"/>
    </row>
    <row r="196" spans="1:25" s="29" customFormat="1" ht="12.75" customHeight="1" x14ac:dyDescent="0.2">
      <c r="A196" s="30"/>
      <c r="B196" s="31"/>
      <c r="C196" s="34"/>
      <c r="D196" s="33"/>
      <c r="E196" s="32"/>
      <c r="F196" s="48"/>
      <c r="I196" s="102"/>
      <c r="J196" s="103"/>
      <c r="K196" s="104"/>
      <c r="L196" s="105"/>
      <c r="M196" s="106"/>
      <c r="N196" s="107"/>
    </row>
    <row r="197" spans="1:25" s="29" customFormat="1" ht="12.75" customHeight="1" x14ac:dyDescent="0.2">
      <c r="A197" s="30"/>
      <c r="B197" s="31"/>
      <c r="C197" s="34"/>
      <c r="D197" s="33"/>
      <c r="E197" s="32"/>
      <c r="F197" s="48"/>
      <c r="I197" s="102"/>
      <c r="J197" s="103"/>
      <c r="K197" s="104"/>
      <c r="L197" s="105"/>
      <c r="M197" s="106"/>
      <c r="N197" s="107"/>
    </row>
    <row r="198" spans="1:25" s="29" customFormat="1" ht="12.75" customHeight="1" x14ac:dyDescent="0.2">
      <c r="A198" s="30"/>
      <c r="B198" s="31"/>
      <c r="C198" s="34"/>
      <c r="D198" s="33"/>
      <c r="E198" s="32"/>
      <c r="F198" s="48"/>
      <c r="I198" s="102"/>
      <c r="J198" s="103"/>
      <c r="K198" s="104"/>
      <c r="L198" s="105"/>
      <c r="M198" s="106"/>
      <c r="N198" s="107"/>
    </row>
    <row r="199" spans="1:25" s="29" customFormat="1" ht="12.75" customHeight="1" x14ac:dyDescent="0.2">
      <c r="A199" s="30"/>
      <c r="B199" s="31"/>
      <c r="C199" s="34"/>
      <c r="D199" s="33"/>
      <c r="E199" s="32"/>
      <c r="F199" s="48"/>
      <c r="I199" s="102"/>
      <c r="J199" s="103"/>
      <c r="K199" s="104"/>
      <c r="L199" s="105"/>
      <c r="M199" s="106"/>
      <c r="N199" s="107"/>
      <c r="Y199" s="65"/>
    </row>
    <row r="200" spans="1:25" s="29" customFormat="1" ht="12.75" customHeight="1" x14ac:dyDescent="0.2">
      <c r="A200" s="30"/>
      <c r="B200" s="31"/>
      <c r="C200" s="34"/>
      <c r="D200" s="33"/>
      <c r="E200" s="32"/>
      <c r="F200" s="48"/>
      <c r="I200" s="102"/>
      <c r="J200" s="103"/>
      <c r="K200" s="104"/>
      <c r="L200" s="105"/>
      <c r="M200" s="106"/>
      <c r="N200" s="107"/>
      <c r="Y200" s="65"/>
    </row>
    <row r="201" spans="1:25" s="29" customFormat="1" ht="12.75" customHeight="1" x14ac:dyDescent="0.2">
      <c r="A201" s="30"/>
      <c r="B201" s="31"/>
      <c r="C201" s="34"/>
      <c r="D201" s="33"/>
      <c r="E201" s="32"/>
      <c r="F201" s="48"/>
      <c r="I201" s="102"/>
      <c r="J201" s="103"/>
      <c r="K201" s="104"/>
      <c r="L201" s="105"/>
      <c r="M201" s="106"/>
      <c r="N201" s="107"/>
      <c r="Y201" s="65"/>
    </row>
    <row r="202" spans="1:25" s="29" customFormat="1" ht="12.75" customHeight="1" x14ac:dyDescent="0.2">
      <c r="A202" s="30"/>
      <c r="B202" s="31"/>
      <c r="C202" s="34"/>
      <c r="D202" s="33"/>
      <c r="E202" s="32"/>
      <c r="F202" s="48"/>
      <c r="I202" s="102"/>
      <c r="J202" s="103"/>
      <c r="K202" s="104"/>
      <c r="L202" s="105"/>
      <c r="M202" s="106"/>
      <c r="N202" s="107"/>
      <c r="Y202" s="65"/>
    </row>
    <row r="203" spans="1:25" s="29" customFormat="1" ht="12.75" customHeight="1" x14ac:dyDescent="0.2">
      <c r="A203" s="30"/>
      <c r="B203" s="31"/>
      <c r="C203" s="34"/>
      <c r="D203" s="33"/>
      <c r="E203" s="32"/>
      <c r="F203" s="48"/>
      <c r="I203" s="102"/>
      <c r="J203" s="103"/>
      <c r="K203" s="104"/>
      <c r="L203" s="105"/>
      <c r="M203" s="106"/>
      <c r="N203" s="107"/>
      <c r="Y203" s="65"/>
    </row>
    <row r="204" spans="1:25" s="29" customFormat="1" ht="12.75" customHeight="1" x14ac:dyDescent="0.2">
      <c r="A204" s="30"/>
      <c r="B204" s="31"/>
      <c r="C204" s="34"/>
      <c r="D204" s="33"/>
      <c r="E204" s="32"/>
      <c r="F204" s="48"/>
      <c r="I204" s="102"/>
      <c r="J204" s="103"/>
      <c r="K204" s="104"/>
      <c r="L204" s="105"/>
      <c r="M204" s="106"/>
      <c r="N204" s="107"/>
      <c r="Y204" s="65"/>
    </row>
    <row r="205" spans="1:25" s="29" customFormat="1" ht="12.75" customHeight="1" x14ac:dyDescent="0.2">
      <c r="A205" s="30"/>
      <c r="B205" s="31"/>
      <c r="C205" s="34"/>
      <c r="D205" s="33"/>
      <c r="E205" s="32"/>
      <c r="F205" s="48"/>
      <c r="I205" s="102"/>
      <c r="J205" s="103"/>
      <c r="K205" s="104"/>
      <c r="L205" s="105"/>
      <c r="M205" s="106"/>
      <c r="N205" s="107"/>
      <c r="Y205" s="65"/>
    </row>
    <row r="206" spans="1:25" s="29" customFormat="1" ht="12.75" customHeight="1" x14ac:dyDescent="0.2">
      <c r="A206" s="30"/>
      <c r="B206" s="31"/>
      <c r="C206" s="34"/>
      <c r="D206" s="33"/>
      <c r="E206" s="32"/>
      <c r="F206" s="48"/>
      <c r="I206" s="102"/>
      <c r="J206" s="103"/>
      <c r="K206" s="104"/>
      <c r="L206" s="105"/>
      <c r="M206" s="106"/>
      <c r="N206" s="107"/>
      <c r="Y206" s="65"/>
    </row>
    <row r="207" spans="1:25" s="29" customFormat="1" ht="12.75" customHeight="1" x14ac:dyDescent="0.2">
      <c r="A207" s="30"/>
      <c r="B207" s="31"/>
      <c r="C207" s="34"/>
      <c r="D207" s="33"/>
      <c r="E207" s="32"/>
      <c r="F207" s="48"/>
      <c r="I207" s="102"/>
      <c r="J207" s="103"/>
      <c r="K207" s="104"/>
      <c r="L207" s="105"/>
      <c r="M207" s="106"/>
      <c r="N207" s="107"/>
      <c r="Y207" s="65"/>
    </row>
    <row r="208" spans="1:25" s="29" customFormat="1" ht="12.75" customHeight="1" x14ac:dyDescent="0.2">
      <c r="A208" s="30"/>
      <c r="B208" s="31"/>
      <c r="C208" s="34"/>
      <c r="D208" s="33"/>
      <c r="E208" s="32"/>
      <c r="F208" s="48"/>
      <c r="I208" s="102"/>
      <c r="J208" s="103"/>
      <c r="K208" s="104"/>
      <c r="L208" s="105"/>
      <c r="M208" s="106"/>
      <c r="N208" s="107"/>
      <c r="Y208" s="65"/>
    </row>
    <row r="209" spans="1:25" s="29" customFormat="1" ht="12.75" customHeight="1" x14ac:dyDescent="0.2">
      <c r="A209" s="30"/>
      <c r="B209" s="31"/>
      <c r="C209" s="34"/>
      <c r="D209" s="33"/>
      <c r="E209" s="32"/>
      <c r="F209" s="48"/>
      <c r="I209" s="102"/>
      <c r="J209" s="103"/>
      <c r="K209" s="104"/>
      <c r="L209" s="105"/>
      <c r="M209" s="106"/>
      <c r="N209" s="107"/>
      <c r="Y209" s="65"/>
    </row>
    <row r="210" spans="1:25" s="29" customFormat="1" ht="12.75" customHeight="1" x14ac:dyDescent="0.2">
      <c r="A210" s="30"/>
      <c r="B210" s="31"/>
      <c r="C210" s="34"/>
      <c r="D210" s="33"/>
      <c r="E210" s="32"/>
      <c r="F210" s="48"/>
      <c r="I210" s="102"/>
      <c r="J210" s="103"/>
      <c r="K210" s="104"/>
      <c r="L210" s="105"/>
      <c r="M210" s="106"/>
      <c r="N210" s="107"/>
      <c r="Y210" s="65"/>
    </row>
    <row r="211" spans="1:25" s="29" customFormat="1" ht="12.75" customHeight="1" x14ac:dyDescent="0.2">
      <c r="A211" s="30"/>
      <c r="B211" s="31"/>
      <c r="C211" s="34"/>
      <c r="D211" s="33"/>
      <c r="E211" s="32"/>
      <c r="F211" s="48"/>
      <c r="I211" s="102"/>
      <c r="J211" s="103"/>
      <c r="K211" s="104"/>
      <c r="L211" s="105"/>
      <c r="M211" s="106"/>
      <c r="N211" s="107"/>
      <c r="Y211" s="65"/>
    </row>
    <row r="212" spans="1:25" s="29" customFormat="1" ht="12.75" customHeight="1" x14ac:dyDescent="0.2">
      <c r="A212" s="30"/>
      <c r="B212" s="31"/>
      <c r="C212" s="34"/>
      <c r="D212" s="33"/>
      <c r="E212" s="32"/>
      <c r="F212" s="48"/>
      <c r="I212" s="102"/>
      <c r="J212" s="103"/>
      <c r="K212" s="104"/>
      <c r="L212" s="105"/>
      <c r="M212" s="106"/>
      <c r="N212" s="107"/>
      <c r="Y212" s="65"/>
    </row>
    <row r="213" spans="1:25" s="29" customFormat="1" ht="12.75" customHeight="1" x14ac:dyDescent="0.2">
      <c r="A213" s="30"/>
      <c r="B213" s="31"/>
      <c r="C213" s="34"/>
      <c r="D213" s="33"/>
      <c r="E213" s="32"/>
      <c r="F213" s="48"/>
      <c r="I213" s="102"/>
      <c r="J213" s="103"/>
      <c r="K213" s="104"/>
      <c r="L213" s="105"/>
      <c r="M213" s="106"/>
      <c r="N213" s="107"/>
      <c r="Y213" s="65"/>
    </row>
    <row r="214" spans="1:25" s="29" customFormat="1" ht="12.75" customHeight="1" x14ac:dyDescent="0.2">
      <c r="A214" s="30"/>
      <c r="B214" s="31"/>
      <c r="C214" s="34"/>
      <c r="D214" s="33"/>
      <c r="E214" s="32"/>
      <c r="F214" s="48"/>
      <c r="I214" s="102"/>
      <c r="J214" s="103"/>
      <c r="K214" s="104"/>
      <c r="L214" s="105"/>
      <c r="M214" s="106"/>
      <c r="N214" s="107"/>
    </row>
    <row r="215" spans="1:25" s="29" customFormat="1" ht="12.75" customHeight="1" x14ac:dyDescent="0.2">
      <c r="A215" s="30"/>
      <c r="B215" s="31"/>
      <c r="C215" s="34"/>
      <c r="D215" s="33"/>
      <c r="E215" s="32"/>
      <c r="F215" s="48"/>
      <c r="I215" s="102"/>
      <c r="J215" s="103"/>
      <c r="K215" s="104"/>
      <c r="L215" s="105"/>
      <c r="M215" s="106"/>
      <c r="N215" s="107"/>
    </row>
    <row r="216" spans="1:25" s="29" customFormat="1" ht="12.75" customHeight="1" x14ac:dyDescent="0.2">
      <c r="A216" s="30"/>
      <c r="B216" s="31"/>
      <c r="C216" s="34"/>
      <c r="D216" s="33"/>
      <c r="E216" s="32"/>
      <c r="F216" s="48"/>
      <c r="I216" s="102"/>
      <c r="J216" s="103"/>
      <c r="K216" s="104"/>
      <c r="L216" s="105"/>
      <c r="M216" s="106"/>
      <c r="N216" s="107"/>
    </row>
    <row r="217" spans="1:25" s="29" customFormat="1" ht="12.75" customHeight="1" x14ac:dyDescent="0.2">
      <c r="A217" s="30"/>
      <c r="B217" s="31"/>
      <c r="C217" s="34"/>
      <c r="D217" s="33"/>
      <c r="E217" s="32"/>
      <c r="F217" s="48"/>
      <c r="I217" s="102"/>
      <c r="J217" s="103"/>
      <c r="K217" s="104"/>
      <c r="L217" s="105"/>
      <c r="M217" s="106"/>
      <c r="N217" s="107"/>
    </row>
    <row r="218" spans="1:25" s="29" customFormat="1" ht="12.75" customHeight="1" x14ac:dyDescent="0.2">
      <c r="A218" s="30"/>
      <c r="B218" s="31"/>
      <c r="C218" s="34"/>
      <c r="D218" s="33"/>
      <c r="E218" s="32"/>
      <c r="F218" s="48"/>
      <c r="I218" s="102"/>
      <c r="J218" s="103"/>
      <c r="K218" s="104"/>
      <c r="L218" s="105"/>
      <c r="M218" s="106"/>
      <c r="N218" s="107"/>
    </row>
    <row r="219" spans="1:25" s="29" customFormat="1" ht="12.75" customHeight="1" x14ac:dyDescent="0.2">
      <c r="A219" s="30"/>
      <c r="B219" s="31"/>
      <c r="C219" s="34"/>
      <c r="D219" s="33"/>
      <c r="E219" s="32"/>
      <c r="F219" s="48"/>
      <c r="I219" s="102"/>
      <c r="J219" s="103"/>
      <c r="K219" s="104"/>
      <c r="L219" s="105"/>
      <c r="M219" s="106"/>
      <c r="N219" s="107"/>
    </row>
    <row r="220" spans="1:25" s="29" customFormat="1" ht="12.75" customHeight="1" x14ac:dyDescent="0.2">
      <c r="A220" s="30"/>
      <c r="B220" s="31"/>
      <c r="C220" s="34"/>
      <c r="D220" s="33"/>
      <c r="E220" s="32"/>
      <c r="F220" s="48"/>
      <c r="I220" s="102"/>
      <c r="J220" s="103"/>
      <c r="K220" s="104"/>
      <c r="L220" s="105"/>
      <c r="M220" s="106"/>
      <c r="N220" s="107"/>
    </row>
    <row r="221" spans="1:25" s="29" customFormat="1" ht="12.75" customHeight="1" x14ac:dyDescent="0.2">
      <c r="A221" s="30"/>
      <c r="B221" s="31"/>
      <c r="C221" s="34"/>
      <c r="D221" s="33"/>
      <c r="E221" s="32"/>
      <c r="F221" s="48"/>
      <c r="I221" s="102"/>
      <c r="J221" s="103"/>
      <c r="K221" s="104"/>
      <c r="L221" s="105"/>
      <c r="M221" s="106"/>
      <c r="N221" s="107"/>
    </row>
    <row r="222" spans="1:25" s="29" customFormat="1" ht="12.75" customHeight="1" x14ac:dyDescent="0.2">
      <c r="A222" s="30"/>
      <c r="B222" s="31"/>
      <c r="C222" s="34"/>
      <c r="D222" s="33"/>
      <c r="E222" s="32"/>
      <c r="F222" s="48"/>
      <c r="I222" s="102"/>
      <c r="J222" s="103"/>
      <c r="K222" s="104"/>
      <c r="L222" s="105"/>
      <c r="M222" s="106"/>
      <c r="N222" s="107"/>
    </row>
    <row r="223" spans="1:25" s="29" customFormat="1" ht="12.75" customHeight="1" x14ac:dyDescent="0.2">
      <c r="A223" s="30"/>
      <c r="B223" s="31"/>
      <c r="C223" s="34"/>
      <c r="D223" s="33"/>
      <c r="E223" s="32"/>
      <c r="F223" s="48"/>
      <c r="I223" s="102"/>
      <c r="J223" s="103"/>
      <c r="K223" s="104"/>
      <c r="L223" s="105"/>
      <c r="M223" s="106"/>
      <c r="N223" s="107"/>
    </row>
    <row r="224" spans="1:25" s="29" customFormat="1" ht="12.75" customHeight="1" x14ac:dyDescent="0.2">
      <c r="A224" s="30"/>
      <c r="B224" s="31"/>
      <c r="C224" s="34"/>
      <c r="D224" s="33"/>
      <c r="E224" s="32"/>
      <c r="F224" s="48"/>
      <c r="I224" s="102"/>
      <c r="J224" s="103"/>
      <c r="K224" s="104"/>
      <c r="L224" s="105"/>
      <c r="M224" s="106"/>
      <c r="N224" s="107"/>
    </row>
    <row r="225" spans="1:24" s="29" customFormat="1" ht="12.75" customHeight="1" x14ac:dyDescent="0.2">
      <c r="A225" s="30"/>
      <c r="B225" s="31"/>
      <c r="C225" s="34"/>
      <c r="D225" s="33"/>
      <c r="E225" s="32"/>
      <c r="F225" s="48"/>
      <c r="I225" s="102"/>
      <c r="J225" s="103"/>
      <c r="K225" s="104"/>
      <c r="L225" s="105"/>
      <c r="M225" s="106"/>
      <c r="N225" s="107"/>
    </row>
    <row r="226" spans="1:24" s="29" customFormat="1" ht="12.75" customHeight="1" x14ac:dyDescent="0.2">
      <c r="A226" s="30"/>
      <c r="B226" s="31"/>
      <c r="C226" s="34"/>
      <c r="D226" s="33"/>
      <c r="E226" s="32"/>
      <c r="F226" s="48"/>
      <c r="I226" s="102"/>
      <c r="J226" s="103"/>
      <c r="K226" s="104"/>
      <c r="L226" s="105"/>
      <c r="M226" s="106"/>
      <c r="N226" s="107"/>
    </row>
    <row r="227" spans="1:24" s="29" customFormat="1" ht="12.75" customHeight="1" x14ac:dyDescent="0.2">
      <c r="A227" s="30"/>
      <c r="B227" s="31"/>
      <c r="C227" s="34"/>
      <c r="D227" s="33"/>
      <c r="E227" s="32"/>
      <c r="F227" s="48"/>
      <c r="I227" s="102"/>
      <c r="J227" s="103"/>
      <c r="K227" s="104"/>
      <c r="L227" s="105"/>
      <c r="M227" s="106"/>
      <c r="N227" s="107"/>
    </row>
    <row r="228" spans="1:24" s="29" customFormat="1" ht="12.75" customHeight="1" x14ac:dyDescent="0.2">
      <c r="A228" s="30"/>
      <c r="B228" s="31"/>
      <c r="C228" s="34"/>
      <c r="D228" s="33"/>
      <c r="E228" s="32"/>
      <c r="F228" s="48"/>
      <c r="I228" s="102"/>
      <c r="J228" s="103"/>
      <c r="K228" s="104"/>
      <c r="L228" s="105"/>
      <c r="M228" s="106"/>
      <c r="N228" s="107"/>
    </row>
    <row r="229" spans="1:24" s="29" customFormat="1" ht="12.75" customHeight="1" x14ac:dyDescent="0.2">
      <c r="A229" s="30"/>
      <c r="B229" s="31"/>
      <c r="C229" s="34"/>
      <c r="D229" s="33"/>
      <c r="E229" s="32"/>
      <c r="F229" s="48"/>
      <c r="I229" s="102"/>
      <c r="J229" s="103"/>
      <c r="K229" s="104"/>
      <c r="L229" s="105"/>
      <c r="M229" s="106"/>
      <c r="N229" s="107"/>
    </row>
    <row r="230" spans="1:24" s="29" customFormat="1" ht="12.75" customHeight="1" x14ac:dyDescent="0.2">
      <c r="A230" s="30"/>
      <c r="B230" s="31"/>
      <c r="C230" s="34"/>
      <c r="D230" s="33"/>
      <c r="E230" s="32"/>
      <c r="F230" s="48"/>
      <c r="I230" s="102"/>
      <c r="J230" s="103"/>
      <c r="K230" s="104"/>
      <c r="L230" s="105"/>
      <c r="M230" s="106"/>
      <c r="N230" s="107"/>
    </row>
    <row r="231" spans="1:24" s="29" customFormat="1" ht="12.75" customHeight="1" x14ac:dyDescent="0.2">
      <c r="A231" s="30"/>
      <c r="B231" s="31"/>
      <c r="C231" s="34"/>
      <c r="D231" s="33"/>
      <c r="E231" s="32"/>
      <c r="F231" s="48"/>
      <c r="I231" s="102"/>
      <c r="J231" s="103"/>
      <c r="K231" s="104"/>
      <c r="L231" s="105"/>
      <c r="M231" s="106"/>
      <c r="N231" s="107"/>
      <c r="O231" s="65"/>
      <c r="P231" s="65"/>
      <c r="Q231" s="65"/>
      <c r="R231" s="65"/>
      <c r="S231" s="65"/>
      <c r="T231" s="65"/>
      <c r="U231" s="65"/>
      <c r="V231" s="65"/>
      <c r="W231" s="65"/>
      <c r="X231" s="65"/>
    </row>
    <row r="232" spans="1:24" s="29" customFormat="1" ht="12.75" customHeight="1" x14ac:dyDescent="0.2">
      <c r="A232" s="30"/>
      <c r="B232" s="31"/>
      <c r="C232" s="34"/>
      <c r="D232" s="33"/>
      <c r="E232" s="32"/>
      <c r="F232" s="48"/>
      <c r="I232" s="102"/>
      <c r="J232" s="103"/>
      <c r="K232" s="104"/>
      <c r="L232" s="105"/>
      <c r="M232" s="106"/>
      <c r="N232" s="107"/>
      <c r="O232" s="65"/>
      <c r="P232" s="65"/>
      <c r="Q232" s="65"/>
      <c r="R232" s="65"/>
      <c r="S232" s="65"/>
      <c r="T232" s="65"/>
      <c r="U232" s="65"/>
      <c r="V232" s="65"/>
      <c r="W232" s="65"/>
      <c r="X232" s="65"/>
    </row>
    <row r="233" spans="1:24" s="29" customFormat="1" ht="12.75" customHeight="1" x14ac:dyDescent="0.2">
      <c r="A233" s="30"/>
      <c r="B233" s="31"/>
      <c r="C233" s="34"/>
      <c r="D233" s="33"/>
      <c r="E233" s="32"/>
      <c r="F233" s="48"/>
      <c r="I233" s="102"/>
      <c r="J233" s="103"/>
      <c r="K233" s="104"/>
      <c r="L233" s="105"/>
      <c r="M233" s="106"/>
      <c r="N233" s="107"/>
      <c r="O233" s="65"/>
      <c r="P233" s="65"/>
      <c r="Q233" s="65"/>
      <c r="R233" s="65"/>
      <c r="S233" s="65"/>
      <c r="T233" s="65"/>
      <c r="U233" s="65"/>
      <c r="V233" s="65"/>
      <c r="W233" s="65"/>
      <c r="X233" s="65"/>
    </row>
    <row r="234" spans="1:24" s="29" customFormat="1" ht="12.75" customHeight="1" x14ac:dyDescent="0.2">
      <c r="A234" s="30"/>
      <c r="B234" s="31"/>
      <c r="C234" s="34"/>
      <c r="D234" s="33"/>
      <c r="E234" s="32"/>
      <c r="F234" s="48"/>
      <c r="I234" s="102"/>
      <c r="J234" s="103"/>
      <c r="K234" s="104"/>
      <c r="L234" s="105"/>
      <c r="M234" s="106"/>
      <c r="N234" s="107"/>
      <c r="O234" s="65"/>
      <c r="P234" s="65"/>
      <c r="Q234" s="65"/>
      <c r="R234" s="65"/>
      <c r="S234" s="130"/>
      <c r="T234" s="65"/>
      <c r="U234" s="65"/>
      <c r="V234" s="65"/>
      <c r="W234" s="65"/>
      <c r="X234" s="65"/>
    </row>
    <row r="235" spans="1:24" s="29" customFormat="1" ht="12.75" customHeight="1" x14ac:dyDescent="0.2">
      <c r="A235" s="30"/>
      <c r="B235" s="31"/>
      <c r="C235" s="34"/>
      <c r="D235" s="33"/>
      <c r="E235" s="32"/>
      <c r="F235" s="48"/>
      <c r="I235" s="102"/>
      <c r="J235" s="103"/>
      <c r="K235" s="104"/>
      <c r="L235" s="105"/>
      <c r="M235" s="106"/>
      <c r="N235" s="107"/>
      <c r="O235" s="65"/>
      <c r="P235" s="65"/>
      <c r="Q235" s="65"/>
      <c r="R235" s="65"/>
      <c r="S235" s="130"/>
      <c r="T235" s="65"/>
      <c r="U235" s="65"/>
      <c r="V235" s="65"/>
      <c r="W235" s="65"/>
      <c r="X235" s="65"/>
    </row>
    <row r="236" spans="1:24" s="29" customFormat="1" ht="12.75" customHeight="1" x14ac:dyDescent="0.2">
      <c r="A236" s="30"/>
      <c r="B236" s="31"/>
      <c r="C236" s="34"/>
      <c r="D236" s="33"/>
      <c r="E236" s="32"/>
      <c r="F236" s="48"/>
      <c r="I236" s="102"/>
      <c r="J236" s="103"/>
      <c r="K236" s="104"/>
      <c r="L236" s="105"/>
      <c r="M236" s="106"/>
      <c r="N236" s="107"/>
      <c r="O236" s="65"/>
      <c r="P236" s="65"/>
      <c r="Q236" s="65"/>
      <c r="R236" s="65"/>
      <c r="S236" s="130"/>
      <c r="T236" s="65"/>
      <c r="U236" s="65"/>
      <c r="V236" s="65"/>
      <c r="W236" s="65"/>
      <c r="X236" s="65"/>
    </row>
    <row r="237" spans="1:24" s="29" customFormat="1" ht="12.75" customHeight="1" x14ac:dyDescent="0.2">
      <c r="A237" s="30"/>
      <c r="B237" s="31"/>
      <c r="C237" s="34"/>
      <c r="D237" s="33"/>
      <c r="E237" s="32"/>
      <c r="F237" s="48"/>
      <c r="I237" s="102"/>
      <c r="J237" s="103"/>
      <c r="K237" s="104"/>
      <c r="L237" s="105"/>
      <c r="M237" s="106"/>
      <c r="N237" s="107"/>
      <c r="O237" s="65"/>
      <c r="P237" s="65"/>
      <c r="Q237" s="65"/>
      <c r="R237" s="65"/>
      <c r="S237" s="130"/>
      <c r="T237" s="65"/>
      <c r="U237" s="65"/>
      <c r="V237" s="65"/>
      <c r="W237" s="65"/>
      <c r="X237" s="65"/>
    </row>
    <row r="238" spans="1:24" s="29" customFormat="1" ht="12.75" customHeight="1" x14ac:dyDescent="0.2">
      <c r="A238" s="30"/>
      <c r="B238" s="31"/>
      <c r="C238" s="34"/>
      <c r="D238" s="33"/>
      <c r="E238" s="32"/>
      <c r="F238" s="48"/>
      <c r="I238" s="102"/>
      <c r="J238" s="103"/>
      <c r="K238" s="104"/>
      <c r="L238" s="105"/>
      <c r="M238" s="106"/>
      <c r="N238" s="107"/>
      <c r="O238" s="65"/>
      <c r="P238" s="65"/>
      <c r="Q238" s="65"/>
      <c r="R238" s="65"/>
      <c r="S238" s="130"/>
      <c r="T238" s="65"/>
      <c r="U238" s="65"/>
      <c r="V238" s="65"/>
      <c r="W238" s="65"/>
      <c r="X238" s="65"/>
    </row>
    <row r="239" spans="1:24" s="29" customFormat="1" ht="12.75" customHeight="1" x14ac:dyDescent="0.2">
      <c r="A239" s="30"/>
      <c r="B239" s="31"/>
      <c r="C239" s="34"/>
      <c r="D239" s="33"/>
      <c r="E239" s="32"/>
      <c r="F239" s="48"/>
      <c r="I239" s="102"/>
      <c r="J239" s="103"/>
      <c r="K239" s="104"/>
      <c r="L239" s="105"/>
      <c r="M239" s="106"/>
      <c r="N239" s="107"/>
      <c r="O239" s="65"/>
      <c r="P239" s="65"/>
      <c r="Q239" s="65"/>
      <c r="R239" s="65"/>
      <c r="S239" s="130"/>
      <c r="T239" s="65"/>
      <c r="U239" s="65"/>
      <c r="V239" s="65"/>
      <c r="W239" s="65"/>
      <c r="X239" s="65"/>
    </row>
    <row r="240" spans="1:24" s="29" customFormat="1" ht="12.75" customHeight="1" x14ac:dyDescent="0.2">
      <c r="A240" s="30"/>
      <c r="B240" s="31"/>
      <c r="C240" s="34"/>
      <c r="D240" s="33"/>
      <c r="E240" s="32"/>
      <c r="F240" s="48"/>
      <c r="I240" s="102"/>
      <c r="J240" s="103"/>
      <c r="K240" s="104"/>
      <c r="L240" s="105"/>
      <c r="M240" s="106"/>
      <c r="N240" s="107"/>
      <c r="O240" s="65"/>
      <c r="P240" s="65"/>
      <c r="Q240" s="65"/>
      <c r="R240" s="65"/>
      <c r="S240" s="130"/>
      <c r="T240" s="65"/>
      <c r="U240" s="65"/>
      <c r="V240" s="65"/>
      <c r="W240" s="65"/>
      <c r="X240" s="65"/>
    </row>
    <row r="241" spans="1:24" s="29" customFormat="1" ht="12.75" customHeight="1" x14ac:dyDescent="0.2">
      <c r="A241" s="30"/>
      <c r="B241" s="31"/>
      <c r="C241" s="34"/>
      <c r="D241" s="33"/>
      <c r="E241" s="32"/>
      <c r="F241" s="48"/>
      <c r="I241" s="102"/>
      <c r="J241" s="103"/>
      <c r="K241" s="104"/>
      <c r="L241" s="105"/>
      <c r="M241" s="106"/>
      <c r="N241" s="107"/>
      <c r="O241" s="65"/>
      <c r="P241" s="65"/>
      <c r="Q241" s="65"/>
      <c r="R241" s="65"/>
      <c r="S241" s="130"/>
      <c r="T241" s="65"/>
      <c r="U241" s="65"/>
      <c r="V241" s="65"/>
      <c r="W241" s="65"/>
      <c r="X241" s="65"/>
    </row>
    <row r="242" spans="1:24" s="29" customFormat="1" ht="12.75" customHeight="1" x14ac:dyDescent="0.2">
      <c r="A242" s="30"/>
      <c r="B242" s="31"/>
      <c r="C242" s="34"/>
      <c r="D242" s="33"/>
      <c r="E242" s="32"/>
      <c r="F242" s="48"/>
      <c r="I242" s="102"/>
      <c r="J242" s="103"/>
      <c r="K242" s="104"/>
      <c r="L242" s="105"/>
      <c r="M242" s="106"/>
      <c r="N242" s="107"/>
      <c r="O242" s="65"/>
      <c r="P242" s="65"/>
      <c r="Q242" s="65"/>
      <c r="R242" s="65"/>
      <c r="S242" s="130"/>
      <c r="T242" s="65"/>
      <c r="U242" s="65"/>
      <c r="V242" s="65"/>
      <c r="W242" s="65"/>
      <c r="X242" s="65"/>
    </row>
    <row r="243" spans="1:24" s="29" customFormat="1" ht="12.75" customHeight="1" x14ac:dyDescent="0.2">
      <c r="A243" s="30"/>
      <c r="B243" s="31"/>
      <c r="C243" s="34"/>
      <c r="D243" s="33"/>
      <c r="E243" s="32"/>
      <c r="F243" s="48"/>
      <c r="I243" s="102"/>
      <c r="J243" s="103"/>
      <c r="K243" s="104"/>
      <c r="L243" s="105"/>
      <c r="M243" s="106"/>
      <c r="N243" s="107"/>
      <c r="O243" s="65"/>
      <c r="P243" s="65"/>
      <c r="Q243" s="65"/>
      <c r="R243" s="65"/>
      <c r="S243" s="65"/>
      <c r="T243" s="65"/>
      <c r="U243" s="65"/>
      <c r="V243" s="65"/>
      <c r="W243" s="65"/>
      <c r="X243" s="65"/>
    </row>
    <row r="244" spans="1:24" s="29" customFormat="1" ht="12.75" customHeight="1" x14ac:dyDescent="0.2">
      <c r="A244" s="30"/>
      <c r="B244" s="31"/>
      <c r="C244" s="34"/>
      <c r="D244" s="33"/>
      <c r="E244" s="32"/>
      <c r="F244" s="48"/>
      <c r="I244" s="102"/>
      <c r="J244" s="103"/>
      <c r="K244" s="104"/>
      <c r="L244" s="105"/>
      <c r="M244" s="106"/>
      <c r="N244" s="107"/>
      <c r="O244" s="65"/>
      <c r="P244" s="65"/>
      <c r="Q244" s="65"/>
      <c r="R244" s="65"/>
      <c r="S244" s="65"/>
      <c r="T244" s="65"/>
      <c r="U244" s="65"/>
      <c r="V244" s="65"/>
      <c r="W244" s="65"/>
      <c r="X244" s="65"/>
    </row>
    <row r="245" spans="1:24" s="29" customFormat="1" ht="12.75" customHeight="1" x14ac:dyDescent="0.2">
      <c r="A245" s="30"/>
      <c r="B245" s="31"/>
      <c r="C245" s="34"/>
      <c r="D245" s="33"/>
      <c r="E245" s="32"/>
      <c r="F245" s="48"/>
      <c r="I245" s="102"/>
      <c r="J245" s="103"/>
      <c r="K245" s="104"/>
      <c r="L245" s="105"/>
      <c r="M245" s="106"/>
      <c r="N245" s="107"/>
      <c r="O245" s="65"/>
      <c r="P245" s="65"/>
      <c r="Q245" s="65"/>
      <c r="R245" s="65"/>
      <c r="S245" s="65"/>
      <c r="T245" s="65"/>
      <c r="U245" s="65"/>
      <c r="V245" s="65"/>
      <c r="W245" s="65"/>
      <c r="X245" s="65"/>
    </row>
    <row r="246" spans="1:24" s="29" customFormat="1" ht="12.75" customHeight="1" x14ac:dyDescent="0.2">
      <c r="A246" s="30"/>
      <c r="B246" s="31"/>
      <c r="C246" s="34"/>
      <c r="D246" s="33"/>
      <c r="E246" s="32"/>
      <c r="F246" s="48"/>
      <c r="I246" s="102"/>
      <c r="J246" s="103"/>
      <c r="K246" s="104"/>
      <c r="L246" s="105"/>
      <c r="M246" s="106"/>
      <c r="N246" s="107"/>
      <c r="O246" s="65"/>
      <c r="P246" s="65"/>
      <c r="Q246" s="65"/>
      <c r="R246" s="65"/>
      <c r="S246" s="65"/>
      <c r="T246" s="65"/>
      <c r="U246" s="65"/>
      <c r="V246" s="65"/>
      <c r="W246" s="65"/>
      <c r="X246" s="65"/>
    </row>
    <row r="247" spans="1:24" s="29" customFormat="1" ht="12.75" customHeight="1" x14ac:dyDescent="0.2">
      <c r="A247" s="30"/>
      <c r="B247" s="31"/>
      <c r="C247" s="34"/>
      <c r="D247" s="33"/>
      <c r="E247" s="32"/>
      <c r="F247" s="48"/>
      <c r="I247" s="102"/>
      <c r="J247" s="103"/>
      <c r="K247" s="104"/>
      <c r="L247" s="105"/>
      <c r="M247" s="106"/>
      <c r="N247" s="107"/>
    </row>
    <row r="248" spans="1:24" s="29" customFormat="1" ht="12.75" customHeight="1" x14ac:dyDescent="0.2">
      <c r="A248" s="30"/>
      <c r="B248" s="31"/>
      <c r="C248" s="34"/>
      <c r="D248" s="33"/>
      <c r="E248" s="32"/>
      <c r="F248" s="48"/>
      <c r="I248" s="102"/>
      <c r="J248" s="103"/>
      <c r="K248" s="104"/>
      <c r="L248" s="105"/>
      <c r="M248" s="106"/>
      <c r="N248" s="107"/>
    </row>
    <row r="249" spans="1:24" s="29" customFormat="1" ht="12.75" customHeight="1" x14ac:dyDescent="0.2">
      <c r="A249" s="30"/>
      <c r="B249" s="31"/>
      <c r="C249" s="34"/>
      <c r="D249" s="33"/>
      <c r="E249" s="32"/>
      <c r="F249" s="48"/>
      <c r="I249" s="102"/>
      <c r="J249" s="103"/>
      <c r="K249" s="104"/>
      <c r="L249" s="105"/>
      <c r="M249" s="106"/>
      <c r="N249" s="107"/>
    </row>
    <row r="250" spans="1:24" s="29" customFormat="1" ht="12.75" customHeight="1" x14ac:dyDescent="0.2">
      <c r="A250" s="30"/>
      <c r="B250" s="31"/>
      <c r="C250" s="34"/>
      <c r="D250" s="33"/>
      <c r="E250" s="32"/>
      <c r="F250" s="48"/>
      <c r="I250" s="102"/>
      <c r="J250" s="103"/>
      <c r="K250" s="104"/>
      <c r="L250" s="105"/>
      <c r="M250" s="106"/>
      <c r="N250" s="107"/>
    </row>
    <row r="251" spans="1:24" s="29" customFormat="1" ht="12.75" customHeight="1" x14ac:dyDescent="0.2">
      <c r="A251" s="30"/>
      <c r="B251" s="31"/>
      <c r="C251" s="34"/>
      <c r="D251" s="33"/>
      <c r="E251" s="32"/>
      <c r="F251" s="48"/>
      <c r="I251" s="102"/>
      <c r="J251" s="103"/>
      <c r="K251" s="104"/>
      <c r="L251" s="105"/>
      <c r="M251" s="106"/>
      <c r="N251" s="107"/>
    </row>
    <row r="252" spans="1:24" s="29" customFormat="1" ht="12.75" customHeight="1" x14ac:dyDescent="0.2">
      <c r="A252" s="30"/>
      <c r="B252" s="31"/>
      <c r="C252" s="34"/>
      <c r="D252" s="33"/>
      <c r="E252" s="32"/>
      <c r="F252" s="48"/>
      <c r="I252" s="102"/>
      <c r="J252" s="103"/>
      <c r="K252" s="104"/>
      <c r="L252" s="105"/>
      <c r="M252" s="106"/>
      <c r="N252" s="107"/>
    </row>
    <row r="253" spans="1:24" s="29" customFormat="1" ht="12.75" customHeight="1" x14ac:dyDescent="0.2">
      <c r="A253" s="30"/>
      <c r="B253" s="31"/>
      <c r="C253" s="34"/>
      <c r="D253" s="33"/>
      <c r="E253" s="32"/>
      <c r="F253" s="48"/>
      <c r="I253" s="102"/>
      <c r="J253" s="103"/>
      <c r="K253" s="104"/>
      <c r="L253" s="105"/>
      <c r="M253" s="106"/>
      <c r="N253" s="107"/>
    </row>
    <row r="254" spans="1:24" s="29" customFormat="1" ht="12.75" customHeight="1" x14ac:dyDescent="0.2">
      <c r="A254" s="30"/>
      <c r="B254" s="31"/>
      <c r="C254" s="34"/>
      <c r="D254" s="33"/>
      <c r="E254" s="32"/>
      <c r="F254" s="48"/>
      <c r="I254" s="102"/>
      <c r="J254" s="103"/>
      <c r="K254" s="104"/>
      <c r="L254" s="105"/>
      <c r="M254" s="106"/>
      <c r="N254" s="107"/>
    </row>
    <row r="255" spans="1:24" s="29" customFormat="1" ht="12.75" customHeight="1" x14ac:dyDescent="0.2">
      <c r="A255" s="30"/>
      <c r="B255" s="31"/>
      <c r="C255" s="34"/>
      <c r="D255" s="33"/>
      <c r="E255" s="32"/>
      <c r="F255" s="48"/>
      <c r="I255" s="102"/>
      <c r="J255" s="103"/>
      <c r="K255" s="104"/>
      <c r="L255" s="105"/>
      <c r="M255" s="106"/>
      <c r="N255" s="107"/>
    </row>
    <row r="256" spans="1:24" s="29" customFormat="1" ht="12.75" customHeight="1" x14ac:dyDescent="0.2">
      <c r="A256" s="30"/>
      <c r="B256" s="31"/>
      <c r="C256" s="34"/>
      <c r="D256" s="33"/>
      <c r="E256" s="32"/>
      <c r="F256" s="48"/>
      <c r="I256" s="102"/>
      <c r="J256" s="103"/>
      <c r="K256" s="104"/>
      <c r="L256" s="105"/>
      <c r="M256" s="106"/>
      <c r="N256" s="107"/>
    </row>
    <row r="257" spans="1:14" s="29" customFormat="1" ht="12.75" customHeight="1" x14ac:dyDescent="0.2">
      <c r="A257" s="30"/>
      <c r="B257" s="31"/>
      <c r="C257" s="34"/>
      <c r="D257" s="33"/>
      <c r="E257" s="32"/>
      <c r="F257" s="48"/>
      <c r="I257" s="102"/>
      <c r="J257" s="103"/>
      <c r="K257" s="104"/>
      <c r="L257" s="105"/>
      <c r="M257" s="106"/>
      <c r="N257" s="107"/>
    </row>
    <row r="258" spans="1:14" s="29" customFormat="1" ht="12.75" customHeight="1" x14ac:dyDescent="0.2">
      <c r="A258" s="30"/>
      <c r="B258" s="31"/>
      <c r="C258" s="34"/>
      <c r="D258" s="33"/>
      <c r="E258" s="32"/>
      <c r="F258" s="48"/>
      <c r="I258" s="102"/>
      <c r="J258" s="103"/>
      <c r="K258" s="104"/>
      <c r="L258" s="105"/>
      <c r="M258" s="106"/>
      <c r="N258" s="107"/>
    </row>
    <row r="259" spans="1:14" s="29" customFormat="1" ht="12.75" customHeight="1" x14ac:dyDescent="0.2">
      <c r="A259" s="30"/>
      <c r="B259" s="31"/>
      <c r="C259" s="34"/>
      <c r="D259" s="33"/>
      <c r="E259" s="32"/>
      <c r="F259" s="48"/>
      <c r="I259" s="102"/>
      <c r="J259" s="103"/>
      <c r="K259" s="104"/>
      <c r="L259" s="105"/>
      <c r="M259" s="106"/>
      <c r="N259" s="107"/>
    </row>
    <row r="260" spans="1:14" s="29" customFormat="1" ht="12.75" customHeight="1" x14ac:dyDescent="0.2">
      <c r="A260" s="30"/>
      <c r="B260" s="31"/>
      <c r="C260" s="34"/>
      <c r="D260" s="33"/>
      <c r="E260" s="32"/>
      <c r="F260" s="48"/>
      <c r="I260" s="102"/>
      <c r="J260" s="103"/>
      <c r="K260" s="104"/>
      <c r="L260" s="105"/>
      <c r="M260" s="106"/>
      <c r="N260" s="107"/>
    </row>
    <row r="261" spans="1:14" s="29" customFormat="1" ht="12.75" customHeight="1" x14ac:dyDescent="0.2">
      <c r="A261" s="30"/>
      <c r="B261" s="31"/>
      <c r="C261" s="34"/>
      <c r="D261" s="33"/>
      <c r="E261" s="32"/>
      <c r="F261" s="48"/>
      <c r="I261" s="102"/>
      <c r="J261" s="103"/>
      <c r="K261" s="104"/>
      <c r="L261" s="105"/>
      <c r="M261" s="106"/>
      <c r="N261" s="107"/>
    </row>
    <row r="262" spans="1:14" s="29" customFormat="1" ht="12.75" customHeight="1" x14ac:dyDescent="0.2">
      <c r="A262" s="30"/>
      <c r="B262" s="31"/>
      <c r="C262" s="34"/>
      <c r="D262" s="33"/>
      <c r="E262" s="32"/>
      <c r="F262" s="48"/>
      <c r="I262" s="102"/>
      <c r="J262" s="103"/>
      <c r="K262" s="104"/>
      <c r="L262" s="105"/>
      <c r="M262" s="106"/>
      <c r="N262" s="107"/>
    </row>
    <row r="263" spans="1:14" s="29" customFormat="1" ht="12.75" customHeight="1" x14ac:dyDescent="0.2">
      <c r="A263" s="30"/>
      <c r="B263" s="31"/>
      <c r="C263" s="34"/>
      <c r="D263" s="33"/>
      <c r="E263" s="32"/>
      <c r="F263" s="48"/>
      <c r="I263" s="102"/>
      <c r="J263" s="103"/>
      <c r="K263" s="104"/>
      <c r="L263" s="105"/>
      <c r="M263" s="106"/>
      <c r="N263" s="107"/>
    </row>
    <row r="264" spans="1:14" s="29" customFormat="1" ht="12.75" customHeight="1" x14ac:dyDescent="0.2">
      <c r="A264" s="30"/>
      <c r="B264" s="31"/>
      <c r="C264" s="34"/>
      <c r="D264" s="33"/>
      <c r="E264" s="32"/>
      <c r="F264" s="48"/>
      <c r="I264" s="102"/>
      <c r="J264" s="103"/>
      <c r="K264" s="104"/>
      <c r="L264" s="105"/>
      <c r="M264" s="106"/>
      <c r="N264" s="107"/>
    </row>
    <row r="265" spans="1:14" s="29" customFormat="1" ht="12.75" customHeight="1" x14ac:dyDescent="0.2">
      <c r="A265" s="30"/>
      <c r="B265" s="31"/>
      <c r="C265" s="34"/>
      <c r="D265" s="33"/>
      <c r="E265" s="32"/>
      <c r="F265" s="48"/>
      <c r="I265" s="102"/>
      <c r="J265" s="103"/>
      <c r="K265" s="104"/>
      <c r="L265" s="105"/>
      <c r="M265" s="106"/>
      <c r="N265" s="107"/>
    </row>
    <row r="266" spans="1:14" s="29" customFormat="1" ht="12.75" customHeight="1" x14ac:dyDescent="0.2">
      <c r="A266" s="30"/>
      <c r="B266" s="31"/>
      <c r="C266" s="34"/>
      <c r="D266" s="33"/>
      <c r="E266" s="32"/>
      <c r="F266" s="48"/>
      <c r="I266" s="102"/>
      <c r="J266" s="103"/>
      <c r="K266" s="104"/>
      <c r="L266" s="105"/>
      <c r="M266" s="106"/>
      <c r="N266" s="107"/>
    </row>
    <row r="267" spans="1:14" s="29" customFormat="1" ht="12.75" customHeight="1" x14ac:dyDescent="0.2">
      <c r="A267" s="30"/>
      <c r="B267" s="31"/>
      <c r="C267" s="34"/>
      <c r="D267" s="33"/>
      <c r="E267" s="32"/>
      <c r="F267" s="48"/>
      <c r="I267" s="102"/>
      <c r="J267" s="103"/>
      <c r="K267" s="104"/>
      <c r="L267" s="105"/>
      <c r="M267" s="106"/>
      <c r="N267" s="107"/>
    </row>
    <row r="268" spans="1:14" s="29" customFormat="1" ht="12.75" customHeight="1" x14ac:dyDescent="0.2">
      <c r="A268" s="30"/>
      <c r="B268" s="31"/>
      <c r="C268" s="34"/>
      <c r="D268" s="33"/>
      <c r="E268" s="32"/>
      <c r="F268" s="48"/>
      <c r="I268" s="102"/>
      <c r="J268" s="103"/>
      <c r="K268" s="104"/>
      <c r="L268" s="105"/>
      <c r="M268" s="106"/>
      <c r="N268" s="107"/>
    </row>
    <row r="269" spans="1:14" s="29" customFormat="1" ht="12.75" customHeight="1" x14ac:dyDescent="0.2">
      <c r="A269" s="30"/>
      <c r="B269" s="31"/>
      <c r="C269" s="34"/>
      <c r="D269" s="33"/>
      <c r="E269" s="32"/>
      <c r="F269" s="48"/>
      <c r="I269" s="102"/>
      <c r="J269" s="103"/>
      <c r="K269" s="104"/>
      <c r="L269" s="105"/>
      <c r="M269" s="106"/>
      <c r="N269" s="107"/>
    </row>
    <row r="270" spans="1:14" s="29" customFormat="1" ht="12.75" customHeight="1" x14ac:dyDescent="0.2">
      <c r="A270" s="30"/>
      <c r="B270" s="31"/>
      <c r="C270" s="34"/>
      <c r="D270" s="33"/>
      <c r="E270" s="32"/>
      <c r="F270" s="48"/>
      <c r="I270" s="102"/>
      <c r="J270" s="103"/>
      <c r="K270" s="104"/>
      <c r="L270" s="105"/>
      <c r="M270" s="106"/>
      <c r="N270" s="107"/>
    </row>
    <row r="271" spans="1:14" s="29" customFormat="1" ht="12.75" customHeight="1" x14ac:dyDescent="0.2">
      <c r="A271" s="30"/>
      <c r="B271" s="31"/>
      <c r="C271" s="34"/>
      <c r="D271" s="33"/>
      <c r="E271" s="32"/>
      <c r="F271" s="48"/>
      <c r="I271" s="102"/>
      <c r="J271" s="103"/>
      <c r="K271" s="104"/>
      <c r="L271" s="105"/>
      <c r="M271" s="106"/>
      <c r="N271" s="107"/>
    </row>
    <row r="272" spans="1:14" s="29" customFormat="1" ht="12.75" customHeight="1" x14ac:dyDescent="0.2">
      <c r="A272" s="30"/>
      <c r="B272" s="31"/>
      <c r="C272" s="34"/>
      <c r="D272" s="33"/>
      <c r="E272" s="32"/>
      <c r="F272" s="48"/>
      <c r="I272" s="102"/>
      <c r="J272" s="103"/>
      <c r="K272" s="104"/>
      <c r="L272" s="105"/>
      <c r="M272" s="106"/>
      <c r="N272" s="107"/>
    </row>
    <row r="273" spans="1:24" s="29" customFormat="1" ht="12.75" customHeight="1" x14ac:dyDescent="0.2">
      <c r="A273" s="30"/>
      <c r="B273" s="31"/>
      <c r="C273" s="34"/>
      <c r="D273" s="33"/>
      <c r="E273" s="32"/>
      <c r="F273" s="48"/>
      <c r="I273" s="102"/>
      <c r="J273" s="103"/>
      <c r="K273" s="104"/>
      <c r="L273" s="105"/>
      <c r="M273" s="106"/>
      <c r="N273" s="107"/>
    </row>
    <row r="274" spans="1:24" s="29" customFormat="1" ht="12.75" customHeight="1" x14ac:dyDescent="0.2">
      <c r="A274" s="35"/>
      <c r="B274" s="36"/>
      <c r="C274" s="39"/>
      <c r="D274" s="38"/>
      <c r="E274" s="37"/>
      <c r="F274" s="49"/>
      <c r="I274" s="108"/>
      <c r="J274" s="109"/>
      <c r="K274" s="110"/>
      <c r="L274" s="111"/>
      <c r="M274" s="112"/>
      <c r="N274" s="113"/>
    </row>
    <row r="275" spans="1:24" s="29" customFormat="1" ht="12.75" customHeight="1" x14ac:dyDescent="0.2">
      <c r="A275" s="30"/>
      <c r="B275" s="31"/>
      <c r="C275" s="34"/>
      <c r="D275" s="33"/>
      <c r="E275" s="32"/>
      <c r="F275" s="48"/>
      <c r="I275" s="102"/>
      <c r="J275" s="103"/>
      <c r="K275" s="104"/>
      <c r="L275" s="105"/>
      <c r="M275" s="106"/>
      <c r="N275" s="107"/>
    </row>
    <row r="276" spans="1:24" s="29" customFormat="1" ht="12.75" customHeight="1" x14ac:dyDescent="0.2">
      <c r="A276" s="35"/>
      <c r="B276" s="36"/>
      <c r="C276" s="39"/>
      <c r="D276" s="38"/>
      <c r="E276" s="37"/>
      <c r="F276" s="49"/>
      <c r="I276" s="108"/>
      <c r="J276" s="109"/>
      <c r="K276" s="110"/>
      <c r="L276" s="111"/>
      <c r="M276" s="112"/>
      <c r="N276" s="113"/>
    </row>
    <row r="277" spans="1:24" s="29" customFormat="1" ht="12.75" customHeight="1" x14ac:dyDescent="0.2">
      <c r="A277" s="30"/>
      <c r="B277" s="31"/>
      <c r="C277" s="34"/>
      <c r="D277" s="33"/>
      <c r="E277" s="32"/>
      <c r="F277" s="48"/>
      <c r="I277" s="102"/>
      <c r="J277" s="103"/>
      <c r="K277" s="104"/>
      <c r="L277" s="105"/>
      <c r="M277" s="106"/>
      <c r="N277" s="107"/>
    </row>
    <row r="278" spans="1:24" s="29" customFormat="1" ht="12.75" customHeight="1" x14ac:dyDescent="0.2">
      <c r="A278" s="35"/>
      <c r="B278" s="36"/>
      <c r="C278" s="39"/>
      <c r="D278" s="38"/>
      <c r="E278" s="37"/>
      <c r="F278" s="49"/>
      <c r="I278" s="108"/>
      <c r="J278" s="109"/>
      <c r="K278" s="110"/>
      <c r="L278" s="111"/>
      <c r="M278" s="112"/>
      <c r="N278" s="113"/>
    </row>
    <row r="279" spans="1:24" s="29" customFormat="1" ht="12.75" customHeight="1" x14ac:dyDescent="0.2">
      <c r="A279" s="30"/>
      <c r="B279" s="31"/>
      <c r="C279" s="34"/>
      <c r="D279" s="33"/>
      <c r="E279" s="32"/>
      <c r="F279" s="48"/>
      <c r="I279" s="102"/>
      <c r="J279" s="103"/>
      <c r="K279" s="104"/>
      <c r="L279" s="105"/>
      <c r="M279" s="106"/>
      <c r="N279" s="107"/>
    </row>
    <row r="280" spans="1:24" s="29" customFormat="1" ht="12.75" customHeight="1" x14ac:dyDescent="0.2">
      <c r="A280" s="35"/>
      <c r="B280" s="36"/>
      <c r="C280" s="39"/>
      <c r="D280" s="38"/>
      <c r="E280" s="37"/>
      <c r="F280" s="49"/>
      <c r="I280" s="108"/>
      <c r="J280" s="109"/>
      <c r="K280" s="110"/>
      <c r="L280" s="111"/>
      <c r="M280" s="112"/>
      <c r="N280" s="113"/>
    </row>
    <row r="281" spans="1:24" s="29" customFormat="1" ht="12.75" customHeight="1" x14ac:dyDescent="0.2">
      <c r="A281" s="30"/>
      <c r="B281" s="31"/>
      <c r="C281" s="34"/>
      <c r="D281" s="33"/>
      <c r="E281" s="32"/>
      <c r="F281" s="48"/>
      <c r="I281" s="102"/>
      <c r="J281" s="103"/>
      <c r="K281" s="104"/>
      <c r="L281" s="105"/>
      <c r="M281" s="106"/>
      <c r="N281" s="107"/>
    </row>
    <row r="282" spans="1:24" s="29" customFormat="1" ht="12.75" customHeight="1" x14ac:dyDescent="0.2">
      <c r="A282" s="35"/>
      <c r="B282" s="36"/>
      <c r="C282" s="39"/>
      <c r="D282" s="38"/>
      <c r="E282" s="37"/>
      <c r="F282" s="49"/>
      <c r="I282" s="108"/>
      <c r="J282" s="109"/>
      <c r="K282" s="110"/>
      <c r="L282" s="111"/>
      <c r="M282" s="112"/>
      <c r="N282" s="113"/>
    </row>
    <row r="283" spans="1:24" s="22" customFormat="1" ht="12.75" customHeight="1" x14ac:dyDescent="0.2">
      <c r="A283" s="30"/>
      <c r="B283" s="31"/>
      <c r="C283" s="34"/>
      <c r="D283" s="33"/>
      <c r="E283" s="32"/>
      <c r="F283" s="48"/>
      <c r="G283" s="29"/>
      <c r="H283" s="29"/>
      <c r="I283" s="102"/>
      <c r="J283" s="103"/>
      <c r="K283" s="104"/>
      <c r="L283" s="105"/>
      <c r="M283" s="106"/>
      <c r="N283" s="107"/>
      <c r="O283" s="29"/>
      <c r="P283" s="29"/>
      <c r="Q283" s="29"/>
      <c r="R283" s="29"/>
      <c r="S283" s="29"/>
      <c r="T283" s="29"/>
      <c r="U283" s="29"/>
      <c r="V283" s="29"/>
      <c r="W283" s="29"/>
      <c r="X283" s="29"/>
    </row>
    <row r="284" spans="1:24" s="22" customFormat="1" ht="12.75" customHeight="1" x14ac:dyDescent="0.2">
      <c r="A284" s="35"/>
      <c r="B284" s="36"/>
      <c r="C284" s="39"/>
      <c r="D284" s="38"/>
      <c r="E284" s="37"/>
      <c r="F284" s="49"/>
      <c r="G284" s="29"/>
      <c r="H284" s="29"/>
      <c r="I284" s="108"/>
      <c r="J284" s="109"/>
      <c r="K284" s="110"/>
      <c r="L284" s="111"/>
      <c r="M284" s="112"/>
      <c r="N284" s="113"/>
      <c r="O284" s="29"/>
      <c r="P284" s="29"/>
      <c r="Q284" s="29"/>
      <c r="R284" s="29"/>
      <c r="S284" s="29"/>
      <c r="T284" s="29"/>
      <c r="U284" s="29"/>
      <c r="V284" s="29"/>
      <c r="W284" s="29"/>
      <c r="X284" s="29"/>
    </row>
    <row r="285" spans="1:24" s="22" customFormat="1" ht="12.75" customHeight="1" x14ac:dyDescent="0.2">
      <c r="A285" s="30"/>
      <c r="B285" s="31"/>
      <c r="C285" s="34"/>
      <c r="D285" s="33"/>
      <c r="E285" s="32"/>
      <c r="F285" s="48"/>
      <c r="G285" s="29"/>
      <c r="H285" s="29"/>
      <c r="I285" s="102"/>
      <c r="J285" s="103"/>
      <c r="K285" s="104"/>
      <c r="L285" s="105"/>
      <c r="M285" s="106"/>
      <c r="N285" s="107"/>
      <c r="O285" s="29"/>
      <c r="P285" s="29"/>
      <c r="Q285" s="29"/>
      <c r="R285" s="29"/>
      <c r="S285" s="29"/>
      <c r="T285" s="29"/>
      <c r="U285" s="29"/>
      <c r="V285" s="29"/>
      <c r="W285" s="29"/>
      <c r="X285" s="29"/>
    </row>
    <row r="286" spans="1:24" s="22" customFormat="1" ht="12.75" customHeight="1" x14ac:dyDescent="0.2">
      <c r="A286" s="35"/>
      <c r="B286" s="36"/>
      <c r="C286" s="39"/>
      <c r="D286" s="38"/>
      <c r="E286" s="37"/>
      <c r="F286" s="49"/>
      <c r="G286" s="29"/>
      <c r="H286" s="29"/>
      <c r="I286" s="108"/>
      <c r="J286" s="109"/>
      <c r="K286" s="110"/>
      <c r="L286" s="111"/>
      <c r="M286" s="112"/>
      <c r="N286" s="113"/>
      <c r="O286" s="29"/>
      <c r="P286" s="29"/>
      <c r="Q286" s="29"/>
      <c r="R286" s="29"/>
      <c r="S286" s="29"/>
      <c r="T286" s="29"/>
      <c r="U286" s="29"/>
      <c r="V286" s="29"/>
      <c r="W286" s="29"/>
      <c r="X286" s="29"/>
    </row>
    <row r="287" spans="1:24" s="22" customFormat="1" ht="12.75" customHeight="1" x14ac:dyDescent="0.2">
      <c r="A287" s="30"/>
      <c r="B287" s="31"/>
      <c r="C287" s="34"/>
      <c r="D287" s="33"/>
      <c r="E287" s="32"/>
      <c r="F287" s="48"/>
      <c r="G287" s="29"/>
      <c r="H287" s="29"/>
      <c r="I287" s="102"/>
      <c r="J287" s="103"/>
      <c r="K287" s="104"/>
      <c r="L287" s="105"/>
      <c r="M287" s="106"/>
      <c r="N287" s="107"/>
      <c r="O287" s="29"/>
      <c r="P287" s="29"/>
      <c r="Q287" s="29"/>
      <c r="R287" s="29"/>
      <c r="S287" s="29"/>
      <c r="T287" s="29"/>
      <c r="U287" s="29"/>
      <c r="V287" s="29"/>
      <c r="W287" s="29"/>
      <c r="X287" s="29"/>
    </row>
    <row r="288" spans="1:24" s="22" customFormat="1" ht="12.75" customHeight="1" x14ac:dyDescent="0.2">
      <c r="A288" s="35"/>
      <c r="B288" s="36"/>
      <c r="C288" s="39"/>
      <c r="D288" s="38"/>
      <c r="E288" s="37"/>
      <c r="F288" s="49"/>
      <c r="G288" s="29"/>
      <c r="H288" s="29"/>
      <c r="I288" s="108"/>
      <c r="J288" s="109"/>
      <c r="K288" s="110"/>
      <c r="L288" s="111"/>
      <c r="M288" s="112"/>
      <c r="N288" s="113"/>
      <c r="O288" s="29"/>
      <c r="P288" s="29"/>
      <c r="Q288" s="29"/>
      <c r="R288" s="29"/>
      <c r="S288" s="29"/>
      <c r="T288" s="29"/>
      <c r="U288" s="29"/>
      <c r="V288" s="29"/>
      <c r="W288" s="29"/>
      <c r="X288" s="29"/>
    </row>
    <row r="289" spans="1:24" s="22" customFormat="1" ht="12.75" customHeight="1" x14ac:dyDescent="0.2">
      <c r="A289" s="30"/>
      <c r="B289" s="31"/>
      <c r="C289" s="34"/>
      <c r="D289" s="33"/>
      <c r="E289" s="32"/>
      <c r="F289" s="48"/>
      <c r="G289" s="29"/>
      <c r="H289" s="29"/>
      <c r="I289" s="102"/>
      <c r="J289" s="103"/>
      <c r="K289" s="104"/>
      <c r="L289" s="105"/>
      <c r="M289" s="106"/>
      <c r="N289" s="107"/>
      <c r="O289" s="29"/>
      <c r="P289" s="29"/>
      <c r="Q289" s="29"/>
      <c r="R289" s="29"/>
      <c r="S289" s="29"/>
      <c r="T289" s="29"/>
      <c r="U289" s="29"/>
      <c r="V289" s="29"/>
      <c r="W289" s="29"/>
      <c r="X289" s="29"/>
    </row>
    <row r="290" spans="1:24" s="22" customFormat="1" ht="12.75" customHeight="1" x14ac:dyDescent="0.2">
      <c r="A290" s="35"/>
      <c r="B290" s="36"/>
      <c r="C290" s="39"/>
      <c r="D290" s="38"/>
      <c r="E290" s="37"/>
      <c r="F290" s="49"/>
      <c r="G290" s="29"/>
      <c r="H290" s="29"/>
      <c r="I290" s="108"/>
      <c r="J290" s="109"/>
      <c r="K290" s="110"/>
      <c r="L290" s="111"/>
      <c r="M290" s="112"/>
      <c r="N290" s="113"/>
      <c r="O290" s="29"/>
      <c r="P290" s="29"/>
      <c r="Q290" s="29"/>
      <c r="R290" s="29"/>
      <c r="S290" s="29"/>
      <c r="T290" s="29"/>
      <c r="U290" s="29"/>
      <c r="V290" s="29"/>
      <c r="W290" s="29"/>
      <c r="X290" s="29"/>
    </row>
    <row r="291" spans="1:24" s="22" customFormat="1" ht="12.75" customHeight="1" x14ac:dyDescent="0.2">
      <c r="A291" s="30"/>
      <c r="B291" s="31"/>
      <c r="C291" s="34"/>
      <c r="D291" s="33"/>
      <c r="E291" s="32"/>
      <c r="F291" s="48"/>
      <c r="G291" s="29"/>
      <c r="H291" s="29"/>
      <c r="I291" s="102"/>
      <c r="J291" s="103"/>
      <c r="K291" s="104"/>
      <c r="L291" s="105"/>
      <c r="M291" s="106"/>
      <c r="N291" s="107"/>
      <c r="O291" s="29"/>
      <c r="P291" s="29"/>
      <c r="Q291" s="29"/>
      <c r="R291" s="29"/>
      <c r="S291" s="29"/>
      <c r="T291" s="29"/>
      <c r="U291" s="29"/>
      <c r="V291" s="29"/>
      <c r="W291" s="29"/>
      <c r="X291" s="29"/>
    </row>
    <row r="292" spans="1:24" s="22" customFormat="1" ht="12.75" customHeight="1" x14ac:dyDescent="0.2">
      <c r="A292" s="35"/>
      <c r="B292" s="36"/>
      <c r="C292" s="39"/>
      <c r="D292" s="38"/>
      <c r="E292" s="37"/>
      <c r="F292" s="49"/>
      <c r="G292" s="29"/>
      <c r="H292" s="29"/>
      <c r="I292" s="108"/>
      <c r="J292" s="109"/>
      <c r="K292" s="110"/>
      <c r="L292" s="111"/>
      <c r="M292" s="112"/>
      <c r="N292" s="113"/>
      <c r="O292" s="29"/>
      <c r="P292" s="29"/>
      <c r="Q292" s="29"/>
      <c r="R292" s="29"/>
      <c r="S292" s="29"/>
      <c r="T292" s="29"/>
      <c r="U292" s="29"/>
      <c r="V292" s="29"/>
      <c r="W292" s="29"/>
      <c r="X292" s="29"/>
    </row>
    <row r="293" spans="1:24" s="22" customFormat="1" ht="12.75" customHeight="1" x14ac:dyDescent="0.2">
      <c r="A293" s="30"/>
      <c r="B293" s="31"/>
      <c r="C293" s="34"/>
      <c r="D293" s="33"/>
      <c r="E293" s="32"/>
      <c r="F293" s="48"/>
      <c r="G293" s="29"/>
      <c r="H293" s="29"/>
      <c r="I293" s="102"/>
      <c r="J293" s="103"/>
      <c r="K293" s="104"/>
      <c r="L293" s="105"/>
      <c r="M293" s="106"/>
      <c r="N293" s="107"/>
      <c r="O293" s="29"/>
      <c r="P293" s="29"/>
      <c r="Q293" s="29"/>
      <c r="R293" s="29"/>
      <c r="S293" s="29"/>
      <c r="T293" s="29"/>
      <c r="U293" s="29"/>
      <c r="V293" s="29"/>
      <c r="W293" s="29"/>
      <c r="X293" s="29"/>
    </row>
    <row r="294" spans="1:24" s="22" customFormat="1" ht="12.75" customHeight="1" x14ac:dyDescent="0.2">
      <c r="A294" s="35"/>
      <c r="B294" s="36"/>
      <c r="C294" s="39"/>
      <c r="D294" s="38"/>
      <c r="E294" s="37"/>
      <c r="F294" s="49"/>
      <c r="G294" s="29"/>
      <c r="H294" s="29"/>
      <c r="I294" s="108"/>
      <c r="J294" s="109"/>
      <c r="K294" s="110"/>
      <c r="L294" s="111"/>
      <c r="M294" s="112"/>
      <c r="N294" s="113"/>
      <c r="O294" s="29"/>
      <c r="P294" s="29"/>
      <c r="Q294" s="29"/>
      <c r="R294" s="29"/>
      <c r="S294" s="29"/>
      <c r="T294" s="29"/>
      <c r="U294" s="29"/>
      <c r="V294" s="29"/>
      <c r="W294" s="29"/>
      <c r="X294" s="29"/>
    </row>
    <row r="295" spans="1:24" s="22" customFormat="1" ht="12.75" customHeight="1" x14ac:dyDescent="0.2">
      <c r="A295" s="30"/>
      <c r="B295" s="31"/>
      <c r="C295" s="34"/>
      <c r="D295" s="33"/>
      <c r="E295" s="32"/>
      <c r="F295" s="48"/>
      <c r="G295" s="29"/>
      <c r="H295" s="29"/>
      <c r="I295" s="102"/>
      <c r="J295" s="103"/>
      <c r="K295" s="104"/>
      <c r="L295" s="105"/>
      <c r="M295" s="106"/>
      <c r="N295" s="107"/>
      <c r="O295" s="29"/>
      <c r="P295" s="29"/>
      <c r="Q295" s="29"/>
      <c r="R295" s="29"/>
      <c r="S295" s="29"/>
      <c r="T295" s="29"/>
      <c r="U295" s="29"/>
      <c r="V295" s="29"/>
      <c r="W295" s="29"/>
      <c r="X295" s="29"/>
    </row>
    <row r="296" spans="1:24" s="22" customFormat="1" ht="12.75" customHeight="1" x14ac:dyDescent="0.2">
      <c r="A296" s="35"/>
      <c r="B296" s="36"/>
      <c r="C296" s="39"/>
      <c r="D296" s="38"/>
      <c r="E296" s="37"/>
      <c r="F296" s="49"/>
      <c r="G296" s="29"/>
      <c r="H296" s="29"/>
      <c r="I296" s="108"/>
      <c r="J296" s="109"/>
      <c r="K296" s="110"/>
      <c r="L296" s="111"/>
      <c r="M296" s="112"/>
      <c r="N296" s="113"/>
      <c r="O296" s="29"/>
      <c r="P296" s="29"/>
      <c r="Q296" s="29"/>
      <c r="R296" s="29"/>
      <c r="S296" s="29"/>
      <c r="T296" s="29"/>
      <c r="U296" s="29"/>
      <c r="V296" s="29"/>
      <c r="W296" s="29"/>
      <c r="X296" s="29"/>
    </row>
    <row r="297" spans="1:24" s="22" customFormat="1" ht="12.75" customHeight="1" x14ac:dyDescent="0.2">
      <c r="A297" s="30"/>
      <c r="B297" s="31"/>
      <c r="C297" s="34"/>
      <c r="D297" s="33"/>
      <c r="E297" s="32"/>
      <c r="F297" s="48"/>
      <c r="G297" s="29"/>
      <c r="H297" s="29"/>
      <c r="I297" s="102"/>
      <c r="J297" s="103"/>
      <c r="K297" s="104"/>
      <c r="L297" s="105"/>
      <c r="M297" s="106"/>
      <c r="N297" s="107"/>
      <c r="O297" s="29"/>
      <c r="P297" s="29"/>
      <c r="Q297" s="29"/>
      <c r="R297" s="29"/>
      <c r="S297" s="29"/>
      <c r="T297" s="29"/>
      <c r="U297" s="29"/>
      <c r="V297" s="29"/>
      <c r="W297" s="29"/>
      <c r="X297" s="29"/>
    </row>
    <row r="298" spans="1:24" s="22" customFormat="1" ht="12.75" customHeight="1" x14ac:dyDescent="0.2">
      <c r="A298" s="35"/>
      <c r="B298" s="36"/>
      <c r="C298" s="39"/>
      <c r="D298" s="38"/>
      <c r="E298" s="37"/>
      <c r="F298" s="49"/>
      <c r="G298" s="29"/>
      <c r="H298" s="29"/>
      <c r="I298" s="108"/>
      <c r="J298" s="109"/>
      <c r="K298" s="110"/>
      <c r="L298" s="111"/>
      <c r="M298" s="112"/>
      <c r="N298" s="113"/>
      <c r="O298" s="29"/>
      <c r="P298" s="29"/>
      <c r="Q298" s="29"/>
      <c r="R298" s="29"/>
      <c r="S298" s="29"/>
      <c r="T298" s="29"/>
      <c r="U298" s="29"/>
      <c r="V298" s="29"/>
      <c r="W298" s="29"/>
      <c r="X298" s="29"/>
    </row>
    <row r="299" spans="1:24" s="22" customFormat="1" ht="12.75" customHeight="1" x14ac:dyDescent="0.2">
      <c r="A299" s="30"/>
      <c r="B299" s="31"/>
      <c r="C299" s="34"/>
      <c r="D299" s="33"/>
      <c r="E299" s="32"/>
      <c r="F299" s="48"/>
      <c r="G299" s="29"/>
      <c r="H299" s="29"/>
      <c r="I299" s="102"/>
      <c r="J299" s="103"/>
      <c r="K299" s="104"/>
      <c r="L299" s="105"/>
      <c r="M299" s="106"/>
      <c r="N299" s="107"/>
      <c r="O299" s="29"/>
      <c r="P299" s="29"/>
      <c r="Q299" s="29"/>
      <c r="R299" s="29"/>
      <c r="S299" s="29"/>
      <c r="T299" s="29"/>
      <c r="U299" s="29"/>
      <c r="V299" s="29"/>
      <c r="W299" s="29"/>
      <c r="X299" s="29"/>
    </row>
    <row r="300" spans="1:24" s="22" customFormat="1" ht="12.75" customHeight="1" x14ac:dyDescent="0.2">
      <c r="A300" s="35"/>
      <c r="B300" s="36"/>
      <c r="C300" s="39"/>
      <c r="D300" s="38"/>
      <c r="E300" s="37"/>
      <c r="F300" s="49"/>
      <c r="G300" s="29"/>
      <c r="H300" s="29"/>
      <c r="I300" s="108"/>
      <c r="J300" s="109"/>
      <c r="K300" s="110"/>
      <c r="L300" s="111"/>
      <c r="M300" s="112"/>
      <c r="N300" s="113"/>
      <c r="O300" s="29"/>
      <c r="P300" s="29"/>
      <c r="Q300" s="29"/>
      <c r="R300" s="29"/>
      <c r="S300" s="29"/>
      <c r="T300" s="29"/>
      <c r="U300" s="29"/>
      <c r="V300" s="29"/>
      <c r="W300" s="29"/>
      <c r="X300" s="29"/>
    </row>
    <row r="301" spans="1:24" s="22" customFormat="1" ht="12.75" customHeight="1" x14ac:dyDescent="0.2">
      <c r="A301" s="30"/>
      <c r="B301" s="31"/>
      <c r="C301" s="34"/>
      <c r="D301" s="33"/>
      <c r="E301" s="32"/>
      <c r="F301" s="48"/>
      <c r="G301" s="29"/>
      <c r="H301" s="29"/>
      <c r="I301" s="102"/>
      <c r="J301" s="103"/>
      <c r="K301" s="104"/>
      <c r="L301" s="105"/>
      <c r="M301" s="106"/>
      <c r="N301" s="107"/>
      <c r="O301" s="29"/>
      <c r="P301" s="29"/>
      <c r="Q301" s="29"/>
      <c r="R301" s="29"/>
      <c r="S301" s="29"/>
      <c r="T301" s="29"/>
      <c r="U301" s="29"/>
      <c r="V301" s="29"/>
      <c r="W301" s="29"/>
      <c r="X301" s="29"/>
    </row>
    <row r="302" spans="1:24" s="22" customFormat="1" ht="12.75" customHeight="1" x14ac:dyDescent="0.2">
      <c r="A302" s="35"/>
      <c r="B302" s="36"/>
      <c r="C302" s="39"/>
      <c r="D302" s="38"/>
      <c r="E302" s="37"/>
      <c r="F302" s="49"/>
      <c r="G302" s="29"/>
      <c r="H302" s="29"/>
      <c r="I302" s="108"/>
      <c r="J302" s="109"/>
      <c r="K302" s="110"/>
      <c r="L302" s="111"/>
      <c r="M302" s="112"/>
      <c r="N302" s="113"/>
      <c r="O302" s="29"/>
      <c r="P302" s="29"/>
      <c r="Q302" s="29"/>
      <c r="R302" s="29"/>
      <c r="S302" s="29"/>
      <c r="T302" s="29"/>
      <c r="U302" s="29"/>
      <c r="V302" s="29"/>
      <c r="W302" s="29"/>
      <c r="X302" s="29"/>
    </row>
    <row r="303" spans="1:24" s="22" customFormat="1" ht="12.75" customHeight="1" x14ac:dyDescent="0.2">
      <c r="A303" s="30"/>
      <c r="B303" s="31"/>
      <c r="C303" s="34"/>
      <c r="D303" s="33"/>
      <c r="E303" s="32"/>
      <c r="F303" s="48"/>
      <c r="G303" s="29"/>
      <c r="H303" s="29"/>
      <c r="I303" s="102"/>
      <c r="J303" s="103"/>
      <c r="K303" s="104"/>
      <c r="L303" s="105"/>
      <c r="M303" s="106"/>
      <c r="N303" s="107"/>
      <c r="O303" s="29"/>
      <c r="P303" s="29"/>
      <c r="Q303" s="29"/>
      <c r="R303" s="29"/>
      <c r="S303" s="29"/>
      <c r="T303" s="29"/>
      <c r="U303" s="29"/>
      <c r="V303" s="29"/>
      <c r="W303" s="29"/>
      <c r="X303" s="29"/>
    </row>
    <row r="304" spans="1:24" s="22" customFormat="1" ht="12.75" customHeight="1" x14ac:dyDescent="0.2">
      <c r="A304" s="35"/>
      <c r="B304" s="36"/>
      <c r="C304" s="39"/>
      <c r="D304" s="38"/>
      <c r="E304" s="37"/>
      <c r="F304" s="49"/>
      <c r="G304" s="29"/>
      <c r="H304" s="29"/>
      <c r="I304" s="108"/>
      <c r="J304" s="109"/>
      <c r="K304" s="110"/>
      <c r="L304" s="111"/>
      <c r="M304" s="112"/>
      <c r="N304" s="113"/>
      <c r="O304" s="29"/>
      <c r="P304" s="29"/>
      <c r="Q304" s="29"/>
      <c r="R304" s="29"/>
      <c r="S304" s="29"/>
      <c r="T304" s="29"/>
      <c r="U304" s="29"/>
      <c r="V304" s="29"/>
      <c r="W304" s="29"/>
      <c r="X304" s="29"/>
    </row>
    <row r="305" spans="1:24" s="22" customFormat="1" ht="12.75" customHeight="1" x14ac:dyDescent="0.2">
      <c r="A305" s="30"/>
      <c r="B305" s="31"/>
      <c r="C305" s="34"/>
      <c r="D305" s="33"/>
      <c r="E305" s="32"/>
      <c r="F305" s="48"/>
      <c r="G305" s="29"/>
      <c r="H305" s="29"/>
      <c r="I305" s="102"/>
      <c r="J305" s="103"/>
      <c r="K305" s="104"/>
      <c r="L305" s="105"/>
      <c r="M305" s="106"/>
      <c r="N305" s="107"/>
      <c r="O305" s="29"/>
      <c r="P305" s="29"/>
      <c r="Q305" s="29"/>
      <c r="R305" s="29"/>
      <c r="S305" s="29"/>
      <c r="T305" s="29"/>
      <c r="U305" s="29"/>
      <c r="V305" s="29"/>
      <c r="W305" s="29"/>
      <c r="X305" s="29"/>
    </row>
    <row r="306" spans="1:24" s="22" customFormat="1" ht="12.75" customHeight="1" x14ac:dyDescent="0.2">
      <c r="A306" s="35"/>
      <c r="B306" s="36"/>
      <c r="C306" s="39"/>
      <c r="D306" s="38"/>
      <c r="E306" s="37"/>
      <c r="F306" s="49"/>
      <c r="G306" s="29"/>
      <c r="H306" s="29"/>
      <c r="I306" s="108"/>
      <c r="J306" s="109"/>
      <c r="K306" s="110"/>
      <c r="L306" s="111"/>
      <c r="M306" s="112"/>
      <c r="N306" s="113"/>
      <c r="O306" s="29"/>
      <c r="P306" s="29"/>
      <c r="Q306" s="29"/>
      <c r="R306" s="29"/>
      <c r="S306" s="29"/>
      <c r="T306" s="29"/>
      <c r="U306" s="29"/>
      <c r="V306" s="29"/>
      <c r="W306" s="29"/>
      <c r="X306" s="29"/>
    </row>
    <row r="307" spans="1:24" s="22" customFormat="1" ht="12.75" customHeight="1" x14ac:dyDescent="0.2">
      <c r="A307" s="30"/>
      <c r="B307" s="31"/>
      <c r="C307" s="34"/>
      <c r="D307" s="33"/>
      <c r="E307" s="32"/>
      <c r="F307" s="48"/>
      <c r="G307" s="29"/>
      <c r="H307" s="29"/>
      <c r="I307" s="102"/>
      <c r="J307" s="103"/>
      <c r="K307" s="104"/>
      <c r="L307" s="105"/>
      <c r="M307" s="106"/>
      <c r="N307" s="107"/>
      <c r="O307" s="29"/>
      <c r="P307" s="29"/>
      <c r="Q307" s="29"/>
      <c r="R307" s="29"/>
      <c r="S307" s="29"/>
      <c r="T307" s="29"/>
      <c r="U307" s="29"/>
      <c r="V307" s="29"/>
      <c r="W307" s="29"/>
      <c r="X307" s="29"/>
    </row>
    <row r="308" spans="1:24" s="22" customFormat="1" ht="12.75" customHeight="1" x14ac:dyDescent="0.2">
      <c r="A308" s="35"/>
      <c r="B308" s="36"/>
      <c r="C308" s="39"/>
      <c r="D308" s="38"/>
      <c r="E308" s="37"/>
      <c r="F308" s="49"/>
      <c r="G308" s="29"/>
      <c r="H308" s="29"/>
      <c r="I308" s="108"/>
      <c r="J308" s="109"/>
      <c r="K308" s="110"/>
      <c r="L308" s="111"/>
      <c r="M308" s="112"/>
      <c r="N308" s="113"/>
      <c r="O308" s="29"/>
      <c r="P308" s="29"/>
      <c r="Q308" s="29"/>
      <c r="R308" s="29"/>
      <c r="S308" s="29"/>
      <c r="T308" s="29"/>
      <c r="U308" s="29"/>
      <c r="V308" s="29"/>
      <c r="W308" s="29"/>
      <c r="X308" s="29"/>
    </row>
    <row r="309" spans="1:24" s="22" customFormat="1" ht="12.75" customHeight="1" x14ac:dyDescent="0.2">
      <c r="A309" s="30"/>
      <c r="B309" s="31"/>
      <c r="C309" s="34"/>
      <c r="D309" s="33"/>
      <c r="E309" s="32"/>
      <c r="F309" s="48"/>
      <c r="G309" s="29"/>
      <c r="H309" s="29"/>
      <c r="I309" s="102"/>
      <c r="J309" s="103"/>
      <c r="K309" s="104"/>
      <c r="L309" s="105"/>
      <c r="M309" s="106"/>
      <c r="N309" s="107"/>
      <c r="O309" s="29"/>
      <c r="P309" s="29"/>
      <c r="Q309" s="29"/>
      <c r="R309" s="29"/>
      <c r="S309" s="29"/>
      <c r="T309" s="29"/>
      <c r="U309" s="29"/>
      <c r="V309" s="29"/>
      <c r="W309" s="29"/>
      <c r="X309" s="29"/>
    </row>
    <row r="310" spans="1:24" s="22" customFormat="1" ht="12.75" customHeight="1" x14ac:dyDescent="0.2">
      <c r="A310" s="35"/>
      <c r="B310" s="36"/>
      <c r="C310" s="39"/>
      <c r="D310" s="38"/>
      <c r="E310" s="37"/>
      <c r="F310" s="49"/>
      <c r="G310" s="29"/>
      <c r="H310" s="29"/>
      <c r="I310" s="108"/>
      <c r="J310" s="109"/>
      <c r="K310" s="110"/>
      <c r="L310" s="111"/>
      <c r="M310" s="112"/>
      <c r="N310" s="113"/>
      <c r="O310" s="29"/>
      <c r="P310" s="29"/>
      <c r="Q310" s="29"/>
      <c r="R310" s="29"/>
      <c r="S310" s="29"/>
      <c r="T310" s="29"/>
      <c r="U310" s="29"/>
      <c r="V310" s="29"/>
      <c r="W310" s="29"/>
      <c r="X310" s="29"/>
    </row>
    <row r="311" spans="1:24" s="22" customFormat="1" ht="12.75" customHeight="1" x14ac:dyDescent="0.2">
      <c r="A311" s="35"/>
      <c r="B311" s="31"/>
      <c r="C311" s="34"/>
      <c r="D311" s="33"/>
      <c r="E311" s="32"/>
      <c r="F311" s="48"/>
      <c r="G311" s="29"/>
      <c r="H311" s="29"/>
      <c r="I311" s="102"/>
      <c r="J311" s="103"/>
      <c r="K311" s="104"/>
      <c r="L311" s="105"/>
      <c r="M311" s="106"/>
      <c r="N311" s="107"/>
      <c r="O311" s="29"/>
      <c r="P311" s="29"/>
      <c r="Q311" s="29"/>
      <c r="R311" s="29"/>
      <c r="S311" s="29"/>
      <c r="T311" s="29"/>
      <c r="U311" s="29"/>
      <c r="V311" s="29"/>
      <c r="W311" s="29"/>
      <c r="X311" s="29"/>
    </row>
    <row r="312" spans="1:24" s="22" customFormat="1" ht="12.75" customHeight="1" x14ac:dyDescent="0.2">
      <c r="A312" s="35"/>
      <c r="B312" s="36"/>
      <c r="C312" s="39"/>
      <c r="D312" s="38"/>
      <c r="E312" s="37"/>
      <c r="F312" s="49"/>
      <c r="G312" s="29"/>
      <c r="H312" s="29"/>
      <c r="I312" s="108"/>
      <c r="J312" s="109"/>
      <c r="K312" s="110"/>
      <c r="L312" s="111"/>
      <c r="M312" s="112"/>
      <c r="N312" s="113"/>
      <c r="O312" s="29"/>
      <c r="P312" s="29"/>
      <c r="Q312" s="29"/>
      <c r="R312" s="29"/>
      <c r="S312" s="29"/>
      <c r="T312" s="29"/>
      <c r="U312" s="29"/>
      <c r="V312" s="29"/>
      <c r="W312" s="29"/>
      <c r="X312" s="29"/>
    </row>
    <row r="313" spans="1:24" s="22" customFormat="1" ht="12.75" customHeight="1" x14ac:dyDescent="0.2">
      <c r="A313" s="35"/>
      <c r="B313" s="31"/>
      <c r="C313" s="34"/>
      <c r="D313" s="33"/>
      <c r="E313" s="32"/>
      <c r="F313" s="48"/>
      <c r="G313" s="29"/>
      <c r="H313" s="29"/>
      <c r="I313" s="102"/>
      <c r="J313" s="103"/>
      <c r="K313" s="104"/>
      <c r="L313" s="105"/>
      <c r="M313" s="106"/>
      <c r="N313" s="107"/>
      <c r="O313" s="29"/>
      <c r="P313" s="29"/>
      <c r="Q313" s="29"/>
      <c r="R313" s="29"/>
      <c r="S313" s="29"/>
      <c r="T313" s="29"/>
      <c r="U313" s="29"/>
      <c r="V313" s="29"/>
      <c r="W313" s="29"/>
      <c r="X313" s="29"/>
    </row>
    <row r="314" spans="1:24" s="22" customFormat="1" ht="12.75" customHeight="1" x14ac:dyDescent="0.2">
      <c r="A314" s="35"/>
      <c r="B314" s="36"/>
      <c r="C314" s="39"/>
      <c r="D314" s="38"/>
      <c r="E314" s="37"/>
      <c r="F314" s="49"/>
      <c r="G314" s="29"/>
      <c r="H314" s="29"/>
      <c r="I314" s="108"/>
      <c r="J314" s="109"/>
      <c r="K314" s="110"/>
      <c r="L314" s="111"/>
      <c r="M314" s="112"/>
      <c r="N314" s="113"/>
      <c r="O314" s="29"/>
      <c r="P314" s="29"/>
      <c r="Q314" s="29"/>
      <c r="R314" s="29"/>
      <c r="S314" s="29"/>
      <c r="T314" s="29"/>
      <c r="U314" s="29"/>
      <c r="V314" s="29"/>
      <c r="W314" s="29"/>
      <c r="X314" s="29"/>
    </row>
    <row r="315" spans="1:24" s="22" customFormat="1" ht="12.75" customHeight="1" x14ac:dyDescent="0.2">
      <c r="A315" s="35"/>
      <c r="B315" s="31"/>
      <c r="C315" s="34"/>
      <c r="D315" s="33"/>
      <c r="E315" s="32"/>
      <c r="F315" s="48"/>
      <c r="G315" s="29"/>
      <c r="H315" s="29"/>
      <c r="I315" s="102"/>
      <c r="J315" s="103"/>
      <c r="K315" s="104"/>
      <c r="L315" s="105"/>
      <c r="M315" s="106"/>
      <c r="N315" s="107"/>
      <c r="O315" s="29"/>
      <c r="P315" s="29"/>
      <c r="Q315" s="29"/>
      <c r="R315" s="29"/>
      <c r="S315" s="29"/>
      <c r="T315" s="29"/>
      <c r="U315" s="29"/>
      <c r="V315" s="29"/>
      <c r="W315" s="29"/>
      <c r="X315" s="29"/>
    </row>
    <row r="316" spans="1:24" s="22" customFormat="1" ht="12.75" customHeight="1" x14ac:dyDescent="0.2">
      <c r="A316" s="35"/>
      <c r="B316" s="36"/>
      <c r="C316" s="39"/>
      <c r="D316" s="38"/>
      <c r="E316" s="37"/>
      <c r="F316" s="49"/>
      <c r="G316" s="29"/>
      <c r="H316" s="29"/>
      <c r="I316" s="108"/>
      <c r="J316" s="109"/>
      <c r="K316" s="110"/>
      <c r="L316" s="111"/>
      <c r="M316" s="112"/>
      <c r="N316" s="113"/>
    </row>
    <row r="317" spans="1:24" s="22" customFormat="1" ht="12.75" customHeight="1" x14ac:dyDescent="0.2">
      <c r="A317" s="35"/>
      <c r="B317" s="31"/>
      <c r="C317" s="34"/>
      <c r="D317" s="33"/>
      <c r="E317" s="32"/>
      <c r="F317" s="48"/>
      <c r="G317" s="29"/>
      <c r="H317" s="29"/>
      <c r="I317" s="102"/>
      <c r="J317" s="103"/>
      <c r="K317" s="104"/>
      <c r="L317" s="105"/>
      <c r="M317" s="106"/>
      <c r="N317" s="107"/>
    </row>
    <row r="318" spans="1:24" s="22" customFormat="1" ht="12.75" customHeight="1" x14ac:dyDescent="0.2">
      <c r="A318" s="35"/>
      <c r="B318" s="36"/>
      <c r="C318" s="39"/>
      <c r="D318" s="38"/>
      <c r="E318" s="37"/>
      <c r="F318" s="49"/>
      <c r="G318" s="29"/>
      <c r="H318" s="29"/>
      <c r="I318" s="108"/>
      <c r="J318" s="109"/>
      <c r="K318" s="110"/>
      <c r="L318" s="111"/>
      <c r="M318" s="112"/>
      <c r="N318" s="113"/>
    </row>
    <row r="319" spans="1:24" s="22" customFormat="1" ht="12.75" customHeight="1" x14ac:dyDescent="0.2">
      <c r="A319" s="35"/>
      <c r="B319" s="31"/>
      <c r="C319" s="34"/>
      <c r="D319" s="33"/>
      <c r="E319" s="32"/>
      <c r="F319" s="48"/>
      <c r="G319" s="29"/>
      <c r="H319" s="29"/>
      <c r="I319" s="102"/>
      <c r="J319" s="103"/>
      <c r="K319" s="104"/>
      <c r="L319" s="105"/>
      <c r="M319" s="106"/>
      <c r="N319" s="107"/>
    </row>
    <row r="320" spans="1:24" s="22" customFormat="1" ht="12.75" customHeight="1" x14ac:dyDescent="0.2">
      <c r="A320" s="35"/>
      <c r="B320" s="36"/>
      <c r="C320" s="39"/>
      <c r="D320" s="38"/>
      <c r="E320" s="37"/>
      <c r="F320" s="49"/>
      <c r="G320" s="29"/>
      <c r="H320" s="29"/>
      <c r="I320" s="108"/>
      <c r="J320" s="109"/>
      <c r="K320" s="110"/>
      <c r="L320" s="111"/>
      <c r="M320" s="112"/>
      <c r="N320" s="113"/>
    </row>
    <row r="321" spans="1:14" s="22" customFormat="1" ht="12.75" customHeight="1" x14ac:dyDescent="0.2">
      <c r="A321" s="35"/>
      <c r="B321" s="31"/>
      <c r="C321" s="34"/>
      <c r="D321" s="33"/>
      <c r="E321" s="32"/>
      <c r="F321" s="48"/>
      <c r="G321" s="29"/>
      <c r="H321" s="29"/>
      <c r="I321" s="102"/>
      <c r="J321" s="103"/>
      <c r="K321" s="104"/>
      <c r="L321" s="105"/>
      <c r="M321" s="106"/>
      <c r="N321" s="107"/>
    </row>
    <row r="322" spans="1:14" s="22" customFormat="1" ht="12.75" customHeight="1" x14ac:dyDescent="0.2">
      <c r="A322" s="35"/>
      <c r="B322" s="36"/>
      <c r="C322" s="39"/>
      <c r="D322" s="38"/>
      <c r="E322" s="37"/>
      <c r="F322" s="49"/>
      <c r="G322" s="29"/>
      <c r="H322" s="29"/>
      <c r="I322" s="108"/>
      <c r="J322" s="109"/>
      <c r="K322" s="110"/>
      <c r="L322" s="111"/>
      <c r="M322" s="112"/>
      <c r="N322" s="113"/>
    </row>
    <row r="323" spans="1:14" s="22" customFormat="1" ht="12.75" customHeight="1" x14ac:dyDescent="0.2">
      <c r="A323" s="35"/>
      <c r="B323" s="31"/>
      <c r="C323" s="34"/>
      <c r="D323" s="33"/>
      <c r="E323" s="32"/>
      <c r="F323" s="48"/>
      <c r="G323" s="29"/>
      <c r="H323" s="29"/>
      <c r="I323" s="102"/>
      <c r="J323" s="103"/>
      <c r="K323" s="104"/>
      <c r="L323" s="105"/>
      <c r="M323" s="106"/>
      <c r="N323" s="107"/>
    </row>
    <row r="324" spans="1:14" s="22" customFormat="1" ht="12.75" customHeight="1" x14ac:dyDescent="0.2">
      <c r="A324" s="35"/>
      <c r="B324" s="36"/>
      <c r="C324" s="39"/>
      <c r="D324" s="38"/>
      <c r="E324" s="37"/>
      <c r="F324" s="49"/>
      <c r="G324" s="29"/>
      <c r="H324" s="29"/>
      <c r="I324" s="108"/>
      <c r="J324" s="109"/>
      <c r="K324" s="110"/>
      <c r="L324" s="111"/>
      <c r="M324" s="112"/>
      <c r="N324" s="113"/>
    </row>
    <row r="325" spans="1:14" s="22" customFormat="1" ht="12.75" customHeight="1" x14ac:dyDescent="0.2">
      <c r="A325" s="35"/>
      <c r="B325" s="31"/>
      <c r="C325" s="34"/>
      <c r="D325" s="33"/>
      <c r="E325" s="32"/>
      <c r="F325" s="48"/>
      <c r="G325" s="29"/>
      <c r="H325" s="29"/>
      <c r="I325" s="102"/>
      <c r="J325" s="103"/>
      <c r="K325" s="104"/>
      <c r="L325" s="105"/>
      <c r="M325" s="106"/>
      <c r="N325" s="107"/>
    </row>
    <row r="326" spans="1:14" s="22" customFormat="1" ht="12.75" customHeight="1" x14ac:dyDescent="0.2">
      <c r="A326" s="35"/>
      <c r="B326" s="36"/>
      <c r="C326" s="39"/>
      <c r="D326" s="38"/>
      <c r="E326" s="37"/>
      <c r="F326" s="49"/>
      <c r="G326" s="29"/>
      <c r="H326" s="29"/>
      <c r="I326" s="108"/>
      <c r="J326" s="109"/>
      <c r="K326" s="110"/>
      <c r="L326" s="111"/>
      <c r="M326" s="112"/>
      <c r="N326" s="113"/>
    </row>
    <row r="327" spans="1:14" s="22" customFormat="1" ht="12.75" customHeight="1" x14ac:dyDescent="0.2">
      <c r="A327" s="35"/>
      <c r="B327" s="31"/>
      <c r="C327" s="34"/>
      <c r="D327" s="33"/>
      <c r="E327" s="32"/>
      <c r="F327" s="48"/>
      <c r="G327" s="29"/>
      <c r="H327" s="29"/>
      <c r="I327" s="102"/>
      <c r="J327" s="103"/>
      <c r="K327" s="104"/>
      <c r="L327" s="105"/>
      <c r="M327" s="106"/>
      <c r="N327" s="107"/>
    </row>
    <row r="328" spans="1:14" s="22" customFormat="1" ht="12.75" customHeight="1" x14ac:dyDescent="0.2">
      <c r="A328" s="35"/>
      <c r="B328" s="36"/>
      <c r="C328" s="39"/>
      <c r="D328" s="38"/>
      <c r="E328" s="37"/>
      <c r="F328" s="49"/>
      <c r="G328" s="29"/>
      <c r="H328" s="29"/>
      <c r="I328" s="108"/>
      <c r="J328" s="109"/>
      <c r="K328" s="110"/>
      <c r="L328" s="111"/>
      <c r="M328" s="112"/>
      <c r="N328" s="113"/>
    </row>
    <row r="329" spans="1:14" s="22" customFormat="1" ht="12.75" customHeight="1" x14ac:dyDescent="0.2">
      <c r="A329" s="35"/>
      <c r="B329" s="31"/>
      <c r="C329" s="34"/>
      <c r="D329" s="33"/>
      <c r="E329" s="32"/>
      <c r="F329" s="48"/>
      <c r="G329" s="29"/>
      <c r="H329" s="29"/>
      <c r="I329" s="102"/>
      <c r="J329" s="103"/>
      <c r="K329" s="104"/>
      <c r="L329" s="105"/>
      <c r="M329" s="106"/>
      <c r="N329" s="107"/>
    </row>
    <row r="330" spans="1:14" s="22" customFormat="1" ht="12.75" customHeight="1" x14ac:dyDescent="0.2">
      <c r="A330" s="35"/>
      <c r="B330" s="36"/>
      <c r="C330" s="39"/>
      <c r="D330" s="38"/>
      <c r="E330" s="37"/>
      <c r="F330" s="49"/>
      <c r="G330" s="29"/>
      <c r="H330" s="29"/>
      <c r="I330" s="108"/>
      <c r="J330" s="109"/>
      <c r="K330" s="110"/>
      <c r="L330" s="111"/>
      <c r="M330" s="112"/>
      <c r="N330" s="113"/>
    </row>
    <row r="331" spans="1:14" s="22" customFormat="1" ht="12.75" customHeight="1" x14ac:dyDescent="0.2">
      <c r="A331" s="35"/>
      <c r="B331" s="31"/>
      <c r="C331" s="34"/>
      <c r="D331" s="33"/>
      <c r="E331" s="32"/>
      <c r="F331" s="48"/>
      <c r="G331" s="29"/>
      <c r="H331" s="29"/>
      <c r="I331" s="102"/>
      <c r="J331" s="103"/>
      <c r="K331" s="104"/>
      <c r="L331" s="105"/>
      <c r="M331" s="106"/>
      <c r="N331" s="107"/>
    </row>
    <row r="332" spans="1:14" s="22" customFormat="1" ht="12.75" customHeight="1" x14ac:dyDescent="0.2">
      <c r="A332" s="35"/>
      <c r="B332" s="36"/>
      <c r="C332" s="39"/>
      <c r="D332" s="38"/>
      <c r="E332" s="37"/>
      <c r="F332" s="49"/>
      <c r="G332" s="29"/>
      <c r="H332" s="29"/>
      <c r="I332" s="108"/>
      <c r="J332" s="109"/>
      <c r="K332" s="110"/>
      <c r="L332" s="111"/>
      <c r="M332" s="112"/>
      <c r="N332" s="113"/>
    </row>
    <row r="333" spans="1:14" s="22" customFormat="1" ht="12.75" customHeight="1" x14ac:dyDescent="0.2">
      <c r="A333" s="35"/>
      <c r="B333" s="31"/>
      <c r="C333" s="34"/>
      <c r="D333" s="33"/>
      <c r="E333" s="32"/>
      <c r="F333" s="48"/>
      <c r="G333" s="29"/>
      <c r="H333" s="29"/>
      <c r="I333" s="102"/>
      <c r="J333" s="103"/>
      <c r="K333" s="104"/>
      <c r="L333" s="105"/>
      <c r="M333" s="106"/>
      <c r="N333" s="107"/>
    </row>
    <row r="334" spans="1:14" s="22" customFormat="1" ht="12.75" customHeight="1" x14ac:dyDescent="0.2">
      <c r="A334" s="35"/>
      <c r="B334" s="36"/>
      <c r="C334" s="39"/>
      <c r="D334" s="38"/>
      <c r="E334" s="37"/>
      <c r="F334" s="49"/>
      <c r="G334" s="29"/>
      <c r="H334" s="29"/>
      <c r="I334" s="108"/>
      <c r="J334" s="109"/>
      <c r="K334" s="110"/>
      <c r="L334" s="111"/>
      <c r="M334" s="112"/>
      <c r="N334" s="113"/>
    </row>
    <row r="335" spans="1:14" s="22" customFormat="1" ht="12.75" customHeight="1" x14ac:dyDescent="0.2">
      <c r="A335" s="35"/>
      <c r="B335" s="31"/>
      <c r="C335" s="34"/>
      <c r="D335" s="33"/>
      <c r="E335" s="32"/>
      <c r="F335" s="48"/>
      <c r="G335" s="29"/>
      <c r="H335" s="29"/>
      <c r="I335" s="102"/>
      <c r="J335" s="103"/>
      <c r="K335" s="104"/>
      <c r="L335" s="105"/>
      <c r="M335" s="106"/>
      <c r="N335" s="107"/>
    </row>
    <row r="336" spans="1:14" s="22" customFormat="1" ht="12.75" customHeight="1" x14ac:dyDescent="0.2">
      <c r="A336" s="35"/>
      <c r="B336" s="36"/>
      <c r="C336" s="39"/>
      <c r="D336" s="38"/>
      <c r="E336" s="37"/>
      <c r="F336" s="49"/>
      <c r="G336" s="29"/>
      <c r="H336" s="29"/>
      <c r="I336" s="108"/>
      <c r="J336" s="109"/>
      <c r="K336" s="110"/>
      <c r="L336" s="111"/>
      <c r="M336" s="112"/>
      <c r="N336" s="113"/>
    </row>
    <row r="337" spans="1:14" s="22" customFormat="1" ht="12.75" customHeight="1" x14ac:dyDescent="0.2">
      <c r="A337" s="35"/>
      <c r="B337" s="31"/>
      <c r="C337" s="34"/>
      <c r="D337" s="33"/>
      <c r="E337" s="32"/>
      <c r="F337" s="48"/>
      <c r="G337" s="29"/>
      <c r="H337" s="29"/>
      <c r="I337" s="108"/>
      <c r="J337" s="103"/>
      <c r="K337" s="104"/>
      <c r="L337" s="105"/>
      <c r="M337" s="106"/>
      <c r="N337" s="107"/>
    </row>
    <row r="338" spans="1:14" s="22" customFormat="1" ht="12.75" customHeight="1" x14ac:dyDescent="0.2">
      <c r="A338" s="35"/>
      <c r="B338" s="36"/>
      <c r="C338" s="39"/>
      <c r="D338" s="38"/>
      <c r="E338" s="37"/>
      <c r="F338" s="49"/>
      <c r="G338" s="29"/>
      <c r="H338" s="29"/>
      <c r="I338" s="108"/>
      <c r="J338" s="109"/>
      <c r="K338" s="110"/>
      <c r="L338" s="111"/>
      <c r="M338" s="112"/>
      <c r="N338" s="113"/>
    </row>
    <row r="339" spans="1:14" s="22" customFormat="1" ht="12.75" customHeight="1" x14ac:dyDescent="0.2">
      <c r="A339" s="35"/>
      <c r="B339" s="31"/>
      <c r="C339" s="34"/>
      <c r="D339" s="33"/>
      <c r="E339" s="32"/>
      <c r="F339" s="48"/>
      <c r="G339" s="29"/>
      <c r="H339" s="29"/>
      <c r="I339" s="108"/>
      <c r="J339" s="103"/>
      <c r="K339" s="104"/>
      <c r="L339" s="105"/>
      <c r="M339" s="106"/>
      <c r="N339" s="107"/>
    </row>
    <row r="340" spans="1:14" s="22" customFormat="1" ht="12.75" customHeight="1" x14ac:dyDescent="0.2">
      <c r="A340" s="35"/>
      <c r="B340" s="36"/>
      <c r="C340" s="39"/>
      <c r="D340" s="38"/>
      <c r="E340" s="37"/>
      <c r="F340" s="49"/>
      <c r="G340" s="29"/>
      <c r="H340" s="29"/>
      <c r="I340" s="108"/>
      <c r="J340" s="109"/>
      <c r="K340" s="110"/>
      <c r="L340" s="111"/>
      <c r="M340" s="112"/>
      <c r="N340" s="113"/>
    </row>
    <row r="341" spans="1:14" s="22" customFormat="1" ht="12.75" customHeight="1" x14ac:dyDescent="0.2">
      <c r="A341" s="35"/>
      <c r="B341" s="31"/>
      <c r="C341" s="34"/>
      <c r="D341" s="33"/>
      <c r="E341" s="32"/>
      <c r="F341" s="48"/>
      <c r="G341" s="29"/>
      <c r="H341" s="29"/>
      <c r="I341" s="108"/>
      <c r="J341" s="103"/>
      <c r="K341" s="104"/>
      <c r="L341" s="105"/>
      <c r="M341" s="106"/>
      <c r="N341" s="107"/>
    </row>
    <row r="342" spans="1:14" s="22" customFormat="1" ht="12.75" customHeight="1" x14ac:dyDescent="0.2">
      <c r="A342" s="35"/>
      <c r="B342" s="36"/>
      <c r="C342" s="39"/>
      <c r="D342" s="38"/>
      <c r="E342" s="37"/>
      <c r="F342" s="49"/>
      <c r="G342" s="29"/>
      <c r="H342" s="29"/>
      <c r="I342" s="108"/>
      <c r="J342" s="109"/>
      <c r="K342" s="110"/>
      <c r="L342" s="111"/>
      <c r="M342" s="112"/>
      <c r="N342" s="113"/>
    </row>
    <row r="343" spans="1:14" s="22" customFormat="1" ht="12.75" customHeight="1" x14ac:dyDescent="0.2">
      <c r="A343" s="35"/>
      <c r="B343" s="31"/>
      <c r="C343" s="34"/>
      <c r="D343" s="33"/>
      <c r="E343" s="32"/>
      <c r="F343" s="48"/>
      <c r="G343" s="29"/>
      <c r="H343" s="29"/>
      <c r="I343" s="108"/>
      <c r="J343" s="103"/>
      <c r="K343" s="104"/>
      <c r="L343" s="105"/>
      <c r="M343" s="106"/>
      <c r="N343" s="107"/>
    </row>
    <row r="344" spans="1:14" s="22" customFormat="1" ht="12.75" customHeight="1" x14ac:dyDescent="0.2">
      <c r="A344" s="35"/>
      <c r="B344" s="36"/>
      <c r="C344" s="39"/>
      <c r="D344" s="38"/>
      <c r="E344" s="37"/>
      <c r="F344" s="49"/>
      <c r="G344" s="29"/>
      <c r="H344" s="29"/>
      <c r="I344" s="108"/>
      <c r="J344" s="109"/>
      <c r="K344" s="110"/>
      <c r="L344" s="111"/>
      <c r="M344" s="112"/>
      <c r="N344" s="113"/>
    </row>
    <row r="345" spans="1:14" s="22" customFormat="1" ht="12.75" customHeight="1" x14ac:dyDescent="0.2">
      <c r="A345" s="35"/>
      <c r="B345" s="31"/>
      <c r="C345" s="34"/>
      <c r="D345" s="33"/>
      <c r="E345" s="32"/>
      <c r="F345" s="48"/>
      <c r="G345" s="29"/>
      <c r="H345" s="29"/>
      <c r="I345" s="108"/>
      <c r="J345" s="103"/>
      <c r="K345" s="104"/>
      <c r="L345" s="105"/>
      <c r="M345" s="106"/>
      <c r="N345" s="107"/>
    </row>
    <row r="346" spans="1:14" s="22" customFormat="1" ht="12.75" customHeight="1" x14ac:dyDescent="0.2">
      <c r="A346" s="35"/>
      <c r="B346" s="36"/>
      <c r="C346" s="39"/>
      <c r="D346" s="38"/>
      <c r="E346" s="37"/>
      <c r="F346" s="49"/>
      <c r="G346" s="29"/>
      <c r="H346" s="29"/>
      <c r="I346" s="108"/>
      <c r="J346" s="109"/>
      <c r="K346" s="110"/>
      <c r="L346" s="111"/>
      <c r="M346" s="112"/>
      <c r="N346" s="113"/>
    </row>
    <row r="347" spans="1:14" s="22" customFormat="1" ht="12.75" customHeight="1" x14ac:dyDescent="0.2">
      <c r="A347" s="35"/>
      <c r="B347" s="31"/>
      <c r="C347" s="34"/>
      <c r="D347" s="33"/>
      <c r="E347" s="32"/>
      <c r="F347" s="48"/>
      <c r="G347" s="29"/>
      <c r="H347" s="29"/>
      <c r="I347" s="108"/>
      <c r="J347" s="103"/>
      <c r="K347" s="104"/>
      <c r="L347" s="105"/>
      <c r="M347" s="106"/>
      <c r="N347" s="107"/>
    </row>
    <row r="348" spans="1:14" s="22" customFormat="1" ht="12.75" customHeight="1" x14ac:dyDescent="0.2">
      <c r="A348" s="35"/>
      <c r="B348" s="36"/>
      <c r="C348" s="39"/>
      <c r="D348" s="38"/>
      <c r="E348" s="37"/>
      <c r="F348" s="49"/>
      <c r="G348" s="29"/>
      <c r="H348" s="29"/>
      <c r="I348" s="108"/>
      <c r="J348" s="109"/>
      <c r="K348" s="110"/>
      <c r="L348" s="111"/>
      <c r="M348" s="112"/>
      <c r="N348" s="113"/>
    </row>
    <row r="349" spans="1:14" s="22" customFormat="1" ht="12.75" customHeight="1" x14ac:dyDescent="0.2">
      <c r="A349" s="35"/>
      <c r="B349" s="31"/>
      <c r="C349" s="34"/>
      <c r="D349" s="33"/>
      <c r="E349" s="32"/>
      <c r="F349" s="48"/>
      <c r="G349" s="29"/>
      <c r="H349" s="29"/>
      <c r="I349" s="108"/>
      <c r="J349" s="103"/>
      <c r="K349" s="104"/>
      <c r="L349" s="105"/>
      <c r="M349" s="106"/>
      <c r="N349" s="107"/>
    </row>
    <row r="350" spans="1:14" s="22" customFormat="1" ht="12.75" customHeight="1" x14ac:dyDescent="0.2">
      <c r="A350" s="35"/>
      <c r="B350" s="36"/>
      <c r="C350" s="39"/>
      <c r="D350" s="38"/>
      <c r="E350" s="37"/>
      <c r="F350" s="49"/>
      <c r="G350" s="29"/>
      <c r="H350" s="29"/>
      <c r="I350" s="108"/>
      <c r="J350" s="109"/>
      <c r="K350" s="110"/>
      <c r="L350" s="111"/>
      <c r="M350" s="112"/>
      <c r="N350" s="113"/>
    </row>
    <row r="351" spans="1:14" s="22" customFormat="1" ht="12.75" customHeight="1" x14ac:dyDescent="0.2">
      <c r="A351" s="35"/>
      <c r="B351" s="31"/>
      <c r="C351" s="34"/>
      <c r="D351" s="33"/>
      <c r="E351" s="32"/>
      <c r="F351" s="48"/>
      <c r="G351" s="29"/>
      <c r="H351" s="29"/>
      <c r="I351" s="102"/>
      <c r="J351" s="103"/>
      <c r="K351" s="104"/>
      <c r="L351" s="105"/>
      <c r="M351" s="106"/>
      <c r="N351" s="107"/>
    </row>
    <row r="352" spans="1:14" s="22" customFormat="1" ht="12.75" customHeight="1" x14ac:dyDescent="0.2">
      <c r="A352" s="35"/>
      <c r="B352" s="36"/>
      <c r="C352" s="39"/>
      <c r="D352" s="38"/>
      <c r="E352" s="37"/>
      <c r="F352" s="49"/>
      <c r="G352" s="29"/>
      <c r="H352" s="29"/>
      <c r="I352" s="108"/>
      <c r="J352" s="109"/>
      <c r="K352" s="110"/>
      <c r="L352" s="111"/>
      <c r="M352" s="112"/>
      <c r="N352" s="113"/>
    </row>
    <row r="353" spans="1:14" s="22" customFormat="1" ht="12.75" customHeight="1" x14ac:dyDescent="0.2">
      <c r="A353" s="35"/>
      <c r="B353" s="31"/>
      <c r="C353" s="34"/>
      <c r="D353" s="33"/>
      <c r="E353" s="32"/>
      <c r="F353" s="48"/>
      <c r="G353" s="29"/>
      <c r="H353" s="29"/>
      <c r="I353" s="102"/>
      <c r="J353" s="103"/>
      <c r="K353" s="104"/>
      <c r="L353" s="105"/>
      <c r="M353" s="106"/>
      <c r="N353" s="107"/>
    </row>
    <row r="354" spans="1:14" s="22" customFormat="1" ht="12.75" customHeight="1" x14ac:dyDescent="0.2">
      <c r="A354" s="35"/>
      <c r="B354" s="36"/>
      <c r="C354" s="39"/>
      <c r="D354" s="38"/>
      <c r="E354" s="37"/>
      <c r="F354" s="49"/>
      <c r="G354" s="29"/>
      <c r="H354" s="29"/>
      <c r="I354" s="108"/>
      <c r="J354" s="109"/>
      <c r="K354" s="110"/>
      <c r="L354" s="111"/>
      <c r="M354" s="112"/>
      <c r="N354" s="113"/>
    </row>
    <row r="355" spans="1:14" s="22" customFormat="1" ht="12.75" customHeight="1" x14ac:dyDescent="0.2">
      <c r="A355" s="35"/>
      <c r="B355" s="31"/>
      <c r="C355" s="34"/>
      <c r="D355" s="33"/>
      <c r="E355" s="32"/>
      <c r="F355" s="48"/>
      <c r="G355" s="29"/>
      <c r="H355" s="29"/>
      <c r="I355" s="102"/>
      <c r="J355" s="103"/>
      <c r="K355" s="104"/>
      <c r="L355" s="105"/>
      <c r="M355" s="106"/>
      <c r="N355" s="107"/>
    </row>
    <row r="356" spans="1:14" s="22" customFormat="1" ht="12.75" customHeight="1" x14ac:dyDescent="0.2">
      <c r="A356" s="35"/>
      <c r="B356" s="36"/>
      <c r="C356" s="39"/>
      <c r="D356" s="38"/>
      <c r="E356" s="37"/>
      <c r="F356" s="49"/>
      <c r="G356" s="29"/>
      <c r="H356" s="29"/>
      <c r="I356" s="108"/>
      <c r="J356" s="109"/>
      <c r="K356" s="110"/>
      <c r="L356" s="111"/>
      <c r="M356" s="112"/>
      <c r="N356" s="113"/>
    </row>
    <row r="357" spans="1:14" s="22" customFormat="1" ht="12.75" customHeight="1" x14ac:dyDescent="0.2">
      <c r="A357" s="35"/>
      <c r="B357" s="31"/>
      <c r="C357" s="34"/>
      <c r="D357" s="33"/>
      <c r="E357" s="32"/>
      <c r="F357" s="48"/>
      <c r="G357" s="29"/>
      <c r="H357" s="29"/>
      <c r="I357" s="102"/>
      <c r="J357" s="103"/>
      <c r="K357" s="104"/>
      <c r="L357" s="105"/>
      <c r="M357" s="106"/>
      <c r="N357" s="107"/>
    </row>
    <row r="358" spans="1:14" s="22" customFormat="1" ht="12.75" customHeight="1" x14ac:dyDescent="0.2">
      <c r="A358" s="35"/>
      <c r="B358" s="36"/>
      <c r="C358" s="39"/>
      <c r="D358" s="38"/>
      <c r="E358" s="37"/>
      <c r="F358" s="49"/>
      <c r="G358" s="29"/>
      <c r="H358" s="29"/>
      <c r="I358" s="108"/>
      <c r="J358" s="109"/>
      <c r="K358" s="110"/>
      <c r="L358" s="111"/>
      <c r="M358" s="112"/>
      <c r="N358" s="113"/>
    </row>
    <row r="359" spans="1:14" s="22" customFormat="1" ht="12.75" customHeight="1" x14ac:dyDescent="0.2">
      <c r="A359" s="30"/>
      <c r="B359" s="31"/>
      <c r="C359" s="34"/>
      <c r="D359" s="33"/>
      <c r="E359" s="32"/>
      <c r="F359" s="48"/>
      <c r="G359" s="29"/>
      <c r="H359" s="29"/>
      <c r="I359" s="102"/>
      <c r="J359" s="103"/>
      <c r="K359" s="104"/>
      <c r="L359" s="105"/>
      <c r="M359" s="106"/>
      <c r="N359" s="107"/>
    </row>
    <row r="360" spans="1:14" s="22" customFormat="1" ht="12.75" customHeight="1" x14ac:dyDescent="0.2">
      <c r="A360" s="35"/>
      <c r="B360" s="36"/>
      <c r="C360" s="39"/>
      <c r="D360" s="38"/>
      <c r="E360" s="37"/>
      <c r="F360" s="49"/>
      <c r="G360" s="29"/>
      <c r="H360" s="29"/>
      <c r="I360" s="108"/>
      <c r="J360" s="109"/>
      <c r="K360" s="110"/>
      <c r="L360" s="111"/>
      <c r="M360" s="112"/>
      <c r="N360" s="113"/>
    </row>
    <row r="361" spans="1:14" s="22" customFormat="1" ht="12.75" customHeight="1" x14ac:dyDescent="0.2">
      <c r="A361" s="30"/>
      <c r="B361" s="31"/>
      <c r="C361" s="34"/>
      <c r="D361" s="33"/>
      <c r="E361" s="32"/>
      <c r="F361" s="48"/>
      <c r="G361" s="29"/>
      <c r="H361" s="29"/>
      <c r="I361" s="102"/>
      <c r="J361" s="103"/>
      <c r="K361" s="104"/>
      <c r="L361" s="105"/>
      <c r="M361" s="106"/>
      <c r="N361" s="107"/>
    </row>
    <row r="362" spans="1:14" s="22" customFormat="1" ht="12.75" customHeight="1" x14ac:dyDescent="0.2">
      <c r="A362" s="35"/>
      <c r="B362" s="36"/>
      <c r="C362" s="39"/>
      <c r="D362" s="38"/>
      <c r="E362" s="37"/>
      <c r="F362" s="49"/>
      <c r="G362" s="29"/>
      <c r="H362" s="29"/>
      <c r="I362" s="108"/>
      <c r="J362" s="109"/>
      <c r="K362" s="110"/>
      <c r="L362" s="111"/>
      <c r="M362" s="112"/>
      <c r="N362" s="113"/>
    </row>
    <row r="363" spans="1:14" s="22" customFormat="1" ht="12.75" customHeight="1" x14ac:dyDescent="0.2">
      <c r="A363" s="30"/>
      <c r="B363" s="31"/>
      <c r="C363" s="34"/>
      <c r="D363" s="33"/>
      <c r="E363" s="32"/>
      <c r="F363" s="48"/>
      <c r="G363" s="29"/>
      <c r="H363" s="29"/>
      <c r="I363" s="102"/>
      <c r="J363" s="103"/>
      <c r="K363" s="104"/>
      <c r="L363" s="105"/>
      <c r="M363" s="106"/>
      <c r="N363" s="107"/>
    </row>
    <row r="364" spans="1:14" s="22" customFormat="1" ht="12.75" customHeight="1" x14ac:dyDescent="0.2">
      <c r="A364" s="35"/>
      <c r="B364" s="36"/>
      <c r="C364" s="39"/>
      <c r="D364" s="38"/>
      <c r="E364" s="37"/>
      <c r="F364" s="49"/>
      <c r="G364" s="29"/>
      <c r="H364" s="29"/>
      <c r="I364" s="108"/>
      <c r="J364" s="109"/>
      <c r="K364" s="110"/>
      <c r="L364" s="111"/>
      <c r="M364" s="112"/>
      <c r="N364" s="113"/>
    </row>
    <row r="365" spans="1:14" s="22" customFormat="1" ht="12.75" customHeight="1" x14ac:dyDescent="0.2">
      <c r="A365" s="30"/>
      <c r="B365" s="31"/>
      <c r="C365" s="34"/>
      <c r="D365" s="33"/>
      <c r="E365" s="32"/>
      <c r="F365" s="48"/>
      <c r="G365" s="29"/>
      <c r="H365" s="29"/>
      <c r="I365" s="102"/>
      <c r="J365" s="103"/>
      <c r="K365" s="104"/>
      <c r="L365" s="105"/>
      <c r="M365" s="106"/>
      <c r="N365" s="107"/>
    </row>
    <row r="366" spans="1:14" s="22" customFormat="1" ht="12.75" customHeight="1" x14ac:dyDescent="0.2">
      <c r="A366" s="35"/>
      <c r="B366" s="36"/>
      <c r="C366" s="39"/>
      <c r="D366" s="38"/>
      <c r="E366" s="37"/>
      <c r="F366" s="49"/>
      <c r="G366" s="29"/>
      <c r="H366" s="29"/>
      <c r="I366" s="108"/>
      <c r="J366" s="109"/>
      <c r="K366" s="110"/>
      <c r="L366" s="111"/>
      <c r="M366" s="112"/>
      <c r="N366" s="113"/>
    </row>
    <row r="367" spans="1:14" s="22" customFormat="1" ht="12.75" customHeight="1" x14ac:dyDescent="0.2">
      <c r="A367" s="30"/>
      <c r="B367" s="31"/>
      <c r="C367" s="34"/>
      <c r="D367" s="33"/>
      <c r="E367" s="32"/>
      <c r="F367" s="48"/>
      <c r="G367" s="29"/>
      <c r="H367" s="29"/>
      <c r="I367" s="102"/>
      <c r="J367" s="103"/>
      <c r="K367" s="104"/>
      <c r="L367" s="105"/>
      <c r="M367" s="106"/>
      <c r="N367" s="107"/>
    </row>
    <row r="368" spans="1:14" s="22" customFormat="1" ht="12.75" customHeight="1" x14ac:dyDescent="0.2">
      <c r="A368" s="35"/>
      <c r="B368" s="36"/>
      <c r="C368" s="39"/>
      <c r="D368" s="38"/>
      <c r="E368" s="37"/>
      <c r="F368" s="49"/>
      <c r="G368" s="29"/>
      <c r="H368" s="29"/>
      <c r="I368" s="108"/>
      <c r="J368" s="109"/>
      <c r="K368" s="110"/>
      <c r="L368" s="111"/>
      <c r="M368" s="112"/>
      <c r="N368" s="113"/>
    </row>
    <row r="369" spans="1:14" s="22" customFormat="1" ht="12.75" customHeight="1" x14ac:dyDescent="0.2">
      <c r="A369" s="30"/>
      <c r="B369" s="31"/>
      <c r="C369" s="34"/>
      <c r="D369" s="33"/>
      <c r="E369" s="32"/>
      <c r="F369" s="48"/>
      <c r="G369" s="29"/>
      <c r="H369" s="29"/>
      <c r="I369" s="102"/>
      <c r="J369" s="103"/>
      <c r="K369" s="104"/>
      <c r="L369" s="105"/>
      <c r="M369" s="106"/>
      <c r="N369" s="107"/>
    </row>
    <row r="370" spans="1:14" s="22" customFormat="1" ht="12.75" customHeight="1" x14ac:dyDescent="0.2">
      <c r="A370" s="35"/>
      <c r="B370" s="36"/>
      <c r="C370" s="39"/>
      <c r="D370" s="38"/>
      <c r="E370" s="37"/>
      <c r="F370" s="49"/>
      <c r="G370" s="29"/>
      <c r="H370" s="29"/>
      <c r="I370" s="108"/>
      <c r="J370" s="109"/>
      <c r="K370" s="110"/>
      <c r="L370" s="111"/>
      <c r="M370" s="112"/>
      <c r="N370" s="113"/>
    </row>
    <row r="371" spans="1:14" s="22" customFormat="1" ht="12.75" customHeight="1" x14ac:dyDescent="0.2">
      <c r="A371" s="30"/>
      <c r="B371" s="31"/>
      <c r="C371" s="34"/>
      <c r="D371" s="33"/>
      <c r="E371" s="32"/>
      <c r="F371" s="48"/>
      <c r="G371" s="29"/>
      <c r="H371" s="29"/>
      <c r="I371" s="102"/>
      <c r="J371" s="103"/>
      <c r="K371" s="104"/>
      <c r="L371" s="105"/>
      <c r="M371" s="106"/>
      <c r="N371" s="107"/>
    </row>
    <row r="372" spans="1:14" s="22" customFormat="1" ht="12.75" customHeight="1" x14ac:dyDescent="0.2">
      <c r="A372" s="35"/>
      <c r="B372" s="36"/>
      <c r="C372" s="39"/>
      <c r="D372" s="38"/>
      <c r="E372" s="37"/>
      <c r="F372" s="49"/>
      <c r="G372" s="29"/>
      <c r="H372" s="29"/>
      <c r="I372" s="108"/>
      <c r="J372" s="109"/>
      <c r="K372" s="110"/>
      <c r="L372" s="111"/>
      <c r="M372" s="112"/>
      <c r="N372" s="113"/>
    </row>
    <row r="373" spans="1:14" s="22" customFormat="1" ht="12.75" customHeight="1" x14ac:dyDescent="0.2">
      <c r="A373" s="30"/>
      <c r="B373" s="31"/>
      <c r="C373" s="34"/>
      <c r="D373" s="33"/>
      <c r="E373" s="32"/>
      <c r="F373" s="48"/>
      <c r="G373" s="29"/>
      <c r="H373" s="29"/>
      <c r="I373" s="102"/>
      <c r="J373" s="103"/>
      <c r="K373" s="104"/>
      <c r="L373" s="105"/>
      <c r="M373" s="106"/>
      <c r="N373" s="107"/>
    </row>
    <row r="374" spans="1:14" s="22" customFormat="1" ht="12.75" customHeight="1" x14ac:dyDescent="0.2">
      <c r="A374" s="35"/>
      <c r="B374" s="36"/>
      <c r="C374" s="39"/>
      <c r="D374" s="38"/>
      <c r="E374" s="37"/>
      <c r="F374" s="49"/>
      <c r="G374" s="29"/>
      <c r="H374" s="29"/>
      <c r="I374" s="108"/>
      <c r="J374" s="109"/>
      <c r="K374" s="110"/>
      <c r="L374" s="111"/>
      <c r="M374" s="112"/>
      <c r="N374" s="113"/>
    </row>
    <row r="375" spans="1:14" s="22" customFormat="1" ht="12.75" customHeight="1" x14ac:dyDescent="0.2">
      <c r="A375" s="30"/>
      <c r="B375" s="31"/>
      <c r="C375" s="34"/>
      <c r="D375" s="33"/>
      <c r="E375" s="32"/>
      <c r="F375" s="48"/>
      <c r="G375" s="29"/>
      <c r="H375" s="29"/>
      <c r="I375" s="102"/>
      <c r="J375" s="103"/>
      <c r="K375" s="104"/>
      <c r="L375" s="105"/>
      <c r="M375" s="106"/>
      <c r="N375" s="107"/>
    </row>
    <row r="376" spans="1:14" s="22" customFormat="1" ht="12.75" customHeight="1" x14ac:dyDescent="0.2">
      <c r="A376" s="35"/>
      <c r="B376" s="36"/>
      <c r="C376" s="39"/>
      <c r="D376" s="38"/>
      <c r="E376" s="37"/>
      <c r="F376" s="49"/>
      <c r="G376" s="29"/>
      <c r="H376" s="29"/>
      <c r="I376" s="108"/>
      <c r="J376" s="109"/>
      <c r="K376" s="110"/>
      <c r="L376" s="111"/>
      <c r="M376" s="112"/>
      <c r="N376" s="113"/>
    </row>
    <row r="377" spans="1:14" s="22" customFormat="1" ht="12.75" customHeight="1" x14ac:dyDescent="0.2">
      <c r="A377" s="30"/>
      <c r="B377" s="31"/>
      <c r="C377" s="34"/>
      <c r="D377" s="33"/>
      <c r="E377" s="32"/>
      <c r="F377" s="48"/>
      <c r="G377" s="29"/>
      <c r="H377" s="29"/>
      <c r="I377" s="102"/>
      <c r="J377" s="103"/>
      <c r="K377" s="104"/>
      <c r="L377" s="105"/>
      <c r="M377" s="112"/>
      <c r="N377" s="107"/>
    </row>
    <row r="378" spans="1:14" s="22" customFormat="1" ht="12.75" customHeight="1" x14ac:dyDescent="0.2">
      <c r="A378" s="30"/>
      <c r="B378" s="31"/>
      <c r="C378" s="34"/>
      <c r="D378" s="33"/>
      <c r="E378" s="32"/>
      <c r="F378" s="48"/>
      <c r="G378" s="29"/>
      <c r="H378" s="29"/>
      <c r="I378" s="102"/>
      <c r="J378" s="103"/>
      <c r="K378" s="104"/>
      <c r="L378" s="105"/>
      <c r="M378" s="112"/>
      <c r="N378" s="107"/>
    </row>
    <row r="379" spans="1:14" s="22" customFormat="1" ht="12.75" customHeight="1" x14ac:dyDescent="0.2">
      <c r="B379" s="23"/>
      <c r="I379" s="80"/>
      <c r="J379" s="118"/>
      <c r="K379" s="80"/>
      <c r="L379" s="80"/>
      <c r="M379" s="80"/>
      <c r="N379" s="80"/>
    </row>
    <row r="380" spans="1:14" s="22" customFormat="1" ht="12.75" customHeight="1" x14ac:dyDescent="0.2">
      <c r="B380" s="23"/>
      <c r="I380" s="80"/>
      <c r="J380" s="118"/>
      <c r="K380" s="80"/>
      <c r="L380" s="80"/>
      <c r="M380" s="80"/>
      <c r="N380" s="80"/>
    </row>
    <row r="381" spans="1:14" s="22" customFormat="1" ht="12.75" customHeight="1" x14ac:dyDescent="0.2">
      <c r="B381" s="23"/>
      <c r="I381" s="80"/>
      <c r="J381" s="118"/>
      <c r="K381" s="80"/>
      <c r="L381" s="80"/>
      <c r="M381" s="80"/>
      <c r="N381" s="80"/>
    </row>
    <row r="382" spans="1:14" s="22" customFormat="1" ht="12.75" customHeight="1" x14ac:dyDescent="0.2">
      <c r="B382" s="23"/>
      <c r="I382" s="80"/>
      <c r="J382" s="118"/>
      <c r="K382" s="80"/>
      <c r="L382" s="80"/>
      <c r="M382" s="80"/>
      <c r="N382" s="80"/>
    </row>
    <row r="383" spans="1:14" s="22" customFormat="1" ht="12.75" customHeight="1" x14ac:dyDescent="0.2">
      <c r="B383" s="23"/>
      <c r="I383" s="80"/>
      <c r="J383" s="118"/>
      <c r="K383" s="80"/>
      <c r="L383" s="80"/>
      <c r="M383" s="80"/>
      <c r="N383" s="80"/>
    </row>
    <row r="384" spans="1:14" s="22" customFormat="1" ht="12.75" customHeight="1" x14ac:dyDescent="0.2">
      <c r="B384" s="23"/>
      <c r="I384" s="80"/>
      <c r="J384" s="118"/>
      <c r="K384" s="80"/>
      <c r="L384" s="80"/>
      <c r="M384" s="80"/>
      <c r="N384" s="80"/>
    </row>
    <row r="385" spans="2:14" s="22" customFormat="1" ht="12.75" customHeight="1" x14ac:dyDescent="0.2">
      <c r="B385" s="23"/>
      <c r="I385" s="80"/>
      <c r="J385" s="118"/>
      <c r="K385" s="80"/>
      <c r="L385" s="80"/>
      <c r="M385" s="80"/>
      <c r="N385" s="80"/>
    </row>
    <row r="386" spans="2:14" s="22" customFormat="1" ht="12.75" customHeight="1" x14ac:dyDescent="0.2">
      <c r="B386" s="23"/>
      <c r="I386" s="80"/>
      <c r="J386" s="118"/>
      <c r="K386" s="80"/>
      <c r="L386" s="80"/>
      <c r="M386" s="80"/>
      <c r="N386" s="80"/>
    </row>
    <row r="387" spans="2:14" s="22" customFormat="1" ht="12.75" customHeight="1" x14ac:dyDescent="0.2">
      <c r="B387" s="23"/>
      <c r="I387" s="80"/>
      <c r="J387" s="118"/>
      <c r="K387" s="80"/>
      <c r="L387" s="80"/>
      <c r="M387" s="80"/>
      <c r="N387" s="80"/>
    </row>
    <row r="388" spans="2:14" s="22" customFormat="1" ht="12.75" customHeight="1" x14ac:dyDescent="0.2">
      <c r="B388" s="23"/>
      <c r="I388" s="80"/>
      <c r="J388" s="118"/>
      <c r="K388" s="80"/>
      <c r="L388" s="80"/>
      <c r="M388" s="80"/>
      <c r="N388" s="80"/>
    </row>
    <row r="389" spans="2:14" s="22" customFormat="1" ht="12.75" customHeight="1" x14ac:dyDescent="0.2">
      <c r="B389" s="23"/>
      <c r="I389" s="80"/>
      <c r="J389" s="118"/>
      <c r="K389" s="80"/>
      <c r="L389" s="80"/>
      <c r="M389" s="80"/>
      <c r="N389" s="80"/>
    </row>
    <row r="390" spans="2:14" s="22" customFormat="1" ht="12.75" customHeight="1" x14ac:dyDescent="0.2">
      <c r="B390" s="23"/>
      <c r="I390" s="80"/>
      <c r="J390" s="118"/>
      <c r="K390" s="80"/>
      <c r="L390" s="80"/>
      <c r="M390" s="80"/>
      <c r="N390" s="80"/>
    </row>
    <row r="391" spans="2:14" s="22" customFormat="1" ht="12.75" customHeight="1" x14ac:dyDescent="0.2">
      <c r="B391" s="23"/>
      <c r="I391" s="80"/>
      <c r="J391" s="118"/>
      <c r="K391" s="80"/>
      <c r="L391" s="80"/>
      <c r="M391" s="80"/>
      <c r="N391" s="80"/>
    </row>
    <row r="392" spans="2:14" s="22" customFormat="1" ht="12.75" customHeight="1" x14ac:dyDescent="0.2">
      <c r="B392" s="23"/>
      <c r="I392" s="80"/>
      <c r="J392" s="118"/>
      <c r="K392" s="80"/>
      <c r="L392" s="80"/>
      <c r="M392" s="80"/>
      <c r="N392" s="80"/>
    </row>
    <row r="393" spans="2:14" s="22" customFormat="1" ht="12.75" customHeight="1" x14ac:dyDescent="0.2">
      <c r="B393" s="23"/>
      <c r="I393" s="80"/>
      <c r="J393" s="118"/>
      <c r="K393" s="80"/>
      <c r="L393" s="80"/>
      <c r="M393" s="80"/>
      <c r="N393" s="80"/>
    </row>
    <row r="394" spans="2:14" s="22" customFormat="1" ht="12.75" customHeight="1" x14ac:dyDescent="0.2">
      <c r="B394" s="23"/>
      <c r="I394" s="80"/>
      <c r="J394" s="118"/>
      <c r="K394" s="80"/>
      <c r="L394" s="80"/>
      <c r="M394" s="80"/>
      <c r="N394" s="80"/>
    </row>
    <row r="395" spans="2:14" s="22" customFormat="1" ht="12.75" customHeight="1" x14ac:dyDescent="0.2">
      <c r="B395" s="23"/>
      <c r="I395" s="80"/>
      <c r="J395" s="118"/>
      <c r="K395" s="80"/>
      <c r="L395" s="80"/>
      <c r="M395" s="80"/>
      <c r="N395" s="80"/>
    </row>
    <row r="396" spans="2:14" s="22" customFormat="1" ht="12.75" customHeight="1" x14ac:dyDescent="0.2">
      <c r="B396" s="23"/>
      <c r="I396" s="80"/>
      <c r="J396" s="118"/>
      <c r="K396" s="80"/>
      <c r="L396" s="80"/>
      <c r="M396" s="80"/>
      <c r="N396" s="80"/>
    </row>
    <row r="397" spans="2:14" s="22" customFormat="1" ht="12.75" customHeight="1" x14ac:dyDescent="0.2">
      <c r="B397" s="23"/>
      <c r="I397" s="80"/>
      <c r="J397" s="118"/>
      <c r="K397" s="80"/>
      <c r="L397" s="80"/>
      <c r="M397" s="80"/>
      <c r="N397" s="80"/>
    </row>
    <row r="398" spans="2:14" s="22" customFormat="1" ht="12.75" customHeight="1" x14ac:dyDescent="0.2">
      <c r="B398" s="23"/>
      <c r="I398" s="80"/>
      <c r="J398" s="118"/>
      <c r="K398" s="80"/>
      <c r="L398" s="80"/>
      <c r="M398" s="80"/>
      <c r="N398" s="80"/>
    </row>
    <row r="399" spans="2:14" s="22" customFormat="1" ht="12.75" customHeight="1" x14ac:dyDescent="0.2">
      <c r="B399" s="23"/>
      <c r="I399" s="80"/>
      <c r="J399" s="118"/>
      <c r="K399" s="80"/>
      <c r="L399" s="80"/>
      <c r="M399" s="80"/>
      <c r="N399" s="80"/>
    </row>
    <row r="400" spans="2:14" s="22" customFormat="1" ht="12.75" customHeight="1" x14ac:dyDescent="0.2">
      <c r="B400" s="23"/>
      <c r="I400" s="80"/>
      <c r="J400" s="118"/>
      <c r="K400" s="80"/>
      <c r="L400" s="80"/>
      <c r="M400" s="80"/>
      <c r="N400" s="80"/>
    </row>
    <row r="401" spans="2:14" s="22" customFormat="1" ht="12.75" customHeight="1" x14ac:dyDescent="0.2">
      <c r="B401" s="23"/>
      <c r="I401" s="80"/>
      <c r="J401" s="118"/>
      <c r="K401" s="80"/>
      <c r="L401" s="80"/>
      <c r="M401" s="80"/>
      <c r="N401" s="80"/>
    </row>
    <row r="402" spans="2:14" s="22" customFormat="1" ht="12.75" customHeight="1" x14ac:dyDescent="0.2">
      <c r="B402" s="23"/>
      <c r="I402" s="80"/>
      <c r="J402" s="118"/>
      <c r="K402" s="80"/>
      <c r="L402" s="80"/>
      <c r="M402" s="80"/>
      <c r="N402" s="80"/>
    </row>
    <row r="403" spans="2:14" s="22" customFormat="1" ht="12.75" customHeight="1" x14ac:dyDescent="0.2">
      <c r="B403" s="23"/>
      <c r="I403" s="80"/>
      <c r="J403" s="118"/>
      <c r="K403" s="80"/>
      <c r="L403" s="80"/>
      <c r="M403" s="80"/>
      <c r="N403" s="80"/>
    </row>
    <row r="404" spans="2:14" s="22" customFormat="1" ht="12.75" customHeight="1" x14ac:dyDescent="0.2">
      <c r="B404" s="23"/>
      <c r="I404" s="80"/>
      <c r="J404" s="118"/>
      <c r="K404" s="80"/>
      <c r="L404" s="80"/>
      <c r="M404" s="80"/>
      <c r="N404" s="80"/>
    </row>
    <row r="405" spans="2:14" s="22" customFormat="1" ht="12.75" customHeight="1" x14ac:dyDescent="0.2">
      <c r="B405" s="23"/>
      <c r="I405" s="80"/>
      <c r="J405" s="118"/>
      <c r="K405" s="80"/>
      <c r="L405" s="80"/>
      <c r="M405" s="80"/>
      <c r="N405" s="80"/>
    </row>
    <row r="406" spans="2:14" s="22" customFormat="1" ht="12.75" customHeight="1" x14ac:dyDescent="0.2">
      <c r="B406" s="23"/>
      <c r="I406" s="80"/>
      <c r="J406" s="118"/>
      <c r="K406" s="80"/>
      <c r="L406" s="80"/>
      <c r="M406" s="80"/>
      <c r="N406" s="80"/>
    </row>
    <row r="407" spans="2:14" s="22" customFormat="1" ht="12.75" customHeight="1" x14ac:dyDescent="0.2">
      <c r="B407" s="23"/>
      <c r="I407" s="80"/>
      <c r="J407" s="118"/>
      <c r="K407" s="80"/>
      <c r="L407" s="80"/>
      <c r="M407" s="80"/>
      <c r="N407" s="80"/>
    </row>
    <row r="408" spans="2:14" s="22" customFormat="1" ht="12.75" customHeight="1" x14ac:dyDescent="0.2">
      <c r="B408" s="23"/>
      <c r="I408" s="80"/>
      <c r="J408" s="118"/>
      <c r="K408" s="80"/>
      <c r="L408" s="80"/>
      <c r="M408" s="80"/>
      <c r="N408" s="80"/>
    </row>
    <row r="409" spans="2:14" s="22" customFormat="1" ht="12.75" customHeight="1" x14ac:dyDescent="0.2">
      <c r="B409" s="23"/>
      <c r="I409" s="80"/>
      <c r="J409" s="118"/>
      <c r="K409" s="80"/>
      <c r="L409" s="80"/>
      <c r="M409" s="80"/>
      <c r="N409" s="80"/>
    </row>
    <row r="410" spans="2:14" s="22" customFormat="1" ht="12.75" customHeight="1" x14ac:dyDescent="0.2">
      <c r="B410" s="23"/>
      <c r="I410" s="80"/>
      <c r="J410" s="118"/>
      <c r="K410" s="80"/>
      <c r="L410" s="80"/>
      <c r="M410" s="80"/>
      <c r="N410" s="80"/>
    </row>
    <row r="411" spans="2:14" s="22" customFormat="1" ht="12.75" customHeight="1" x14ac:dyDescent="0.2">
      <c r="B411" s="23"/>
      <c r="I411" s="80"/>
      <c r="J411" s="118"/>
      <c r="K411" s="80"/>
      <c r="L411" s="80"/>
      <c r="M411" s="80"/>
      <c r="N411" s="80"/>
    </row>
    <row r="412" spans="2:14" s="22" customFormat="1" ht="12.75" customHeight="1" x14ac:dyDescent="0.2">
      <c r="B412" s="23"/>
      <c r="I412" s="80"/>
      <c r="J412" s="118"/>
      <c r="K412" s="80"/>
      <c r="L412" s="80"/>
      <c r="M412" s="80"/>
      <c r="N412" s="80"/>
    </row>
    <row r="413" spans="2:14" s="22" customFormat="1" ht="12.75" customHeight="1" x14ac:dyDescent="0.2">
      <c r="B413" s="23"/>
      <c r="I413" s="80"/>
      <c r="J413" s="118"/>
      <c r="K413" s="80"/>
      <c r="L413" s="80"/>
      <c r="M413" s="80"/>
      <c r="N413" s="80"/>
    </row>
    <row r="414" spans="2:14" s="22" customFormat="1" ht="12.75" customHeight="1" x14ac:dyDescent="0.2">
      <c r="B414" s="23"/>
      <c r="I414" s="80"/>
      <c r="J414" s="118"/>
      <c r="K414" s="80"/>
      <c r="L414" s="80"/>
      <c r="M414" s="80"/>
      <c r="N414" s="80"/>
    </row>
    <row r="415" spans="2:14" s="22" customFormat="1" ht="12.75" customHeight="1" x14ac:dyDescent="0.2">
      <c r="B415" s="23"/>
      <c r="I415" s="80"/>
      <c r="J415" s="118"/>
      <c r="K415" s="80"/>
      <c r="L415" s="80"/>
      <c r="M415" s="80"/>
      <c r="N415" s="80"/>
    </row>
    <row r="416" spans="2:14" s="22" customFormat="1" ht="12.75" customHeight="1" x14ac:dyDescent="0.2">
      <c r="B416" s="23"/>
      <c r="I416" s="80"/>
      <c r="J416" s="118"/>
      <c r="K416" s="80"/>
      <c r="L416" s="80"/>
      <c r="M416" s="80"/>
      <c r="N416" s="80"/>
    </row>
    <row r="417" spans="2:14" s="22" customFormat="1" ht="12.75" customHeight="1" x14ac:dyDescent="0.2">
      <c r="B417" s="23"/>
      <c r="I417" s="80"/>
      <c r="J417" s="118"/>
      <c r="K417" s="80"/>
      <c r="L417" s="80"/>
      <c r="M417" s="80"/>
      <c r="N417" s="80"/>
    </row>
    <row r="418" spans="2:14" s="22" customFormat="1" ht="12.75" customHeight="1" x14ac:dyDescent="0.2">
      <c r="B418" s="23"/>
      <c r="I418" s="80"/>
      <c r="J418" s="118"/>
      <c r="K418" s="80"/>
      <c r="L418" s="80"/>
      <c r="M418" s="80"/>
      <c r="N418" s="80"/>
    </row>
    <row r="419" spans="2:14" s="22" customFormat="1" ht="12.75" customHeight="1" x14ac:dyDescent="0.2">
      <c r="B419" s="23"/>
      <c r="I419" s="80"/>
      <c r="J419" s="118"/>
      <c r="K419" s="80"/>
      <c r="L419" s="80"/>
      <c r="M419" s="80"/>
      <c r="N419" s="80"/>
    </row>
    <row r="420" spans="2:14" s="22" customFormat="1" ht="12.75" customHeight="1" x14ac:dyDescent="0.2">
      <c r="B420" s="23"/>
      <c r="I420" s="80"/>
      <c r="J420" s="118"/>
      <c r="K420" s="80"/>
      <c r="L420" s="80"/>
      <c r="M420" s="80"/>
      <c r="N420" s="80"/>
    </row>
    <row r="421" spans="2:14" s="22" customFormat="1" ht="12.75" customHeight="1" x14ac:dyDescent="0.2">
      <c r="B421" s="23"/>
      <c r="I421" s="80"/>
      <c r="J421" s="118"/>
      <c r="K421" s="80"/>
      <c r="L421" s="80"/>
      <c r="M421" s="80"/>
      <c r="N421" s="80"/>
    </row>
    <row r="422" spans="2:14" s="22" customFormat="1" ht="12.75" customHeight="1" x14ac:dyDescent="0.2">
      <c r="B422" s="23"/>
      <c r="I422" s="80"/>
      <c r="J422" s="118"/>
      <c r="K422" s="80"/>
      <c r="L422" s="80"/>
      <c r="M422" s="80"/>
      <c r="N422" s="80"/>
    </row>
    <row r="423" spans="2:14" s="22" customFormat="1" ht="12.75" customHeight="1" x14ac:dyDescent="0.2">
      <c r="B423" s="23"/>
      <c r="I423" s="80"/>
      <c r="J423" s="118"/>
      <c r="K423" s="80"/>
      <c r="L423" s="80"/>
      <c r="M423" s="80"/>
      <c r="N423" s="80"/>
    </row>
    <row r="424" spans="2:14" s="22" customFormat="1" ht="12.75" customHeight="1" x14ac:dyDescent="0.2">
      <c r="B424" s="23"/>
      <c r="I424" s="80"/>
      <c r="J424" s="118"/>
      <c r="K424" s="80"/>
      <c r="L424" s="80"/>
      <c r="M424" s="80"/>
      <c r="N424" s="80"/>
    </row>
    <row r="425" spans="2:14" s="22" customFormat="1" ht="12.75" customHeight="1" x14ac:dyDescent="0.2">
      <c r="B425" s="23"/>
      <c r="I425" s="80"/>
      <c r="J425" s="118"/>
      <c r="K425" s="80"/>
      <c r="L425" s="80"/>
      <c r="M425" s="80"/>
      <c r="N425" s="80"/>
    </row>
    <row r="426" spans="2:14" s="22" customFormat="1" ht="12.75" customHeight="1" x14ac:dyDescent="0.2">
      <c r="B426" s="23"/>
      <c r="I426" s="80"/>
      <c r="J426" s="118"/>
      <c r="K426" s="80"/>
      <c r="L426" s="80"/>
      <c r="M426" s="80"/>
      <c r="N426" s="80"/>
    </row>
    <row r="427" spans="2:14" s="22" customFormat="1" ht="12.75" customHeight="1" x14ac:dyDescent="0.2">
      <c r="B427" s="23"/>
      <c r="I427" s="80"/>
      <c r="J427" s="118"/>
      <c r="K427" s="80"/>
      <c r="L427" s="80"/>
      <c r="M427" s="80"/>
      <c r="N427" s="80"/>
    </row>
    <row r="428" spans="2:14" s="22" customFormat="1" ht="12.75" customHeight="1" x14ac:dyDescent="0.2">
      <c r="B428" s="23"/>
      <c r="I428" s="80"/>
      <c r="J428" s="118"/>
      <c r="K428" s="80"/>
      <c r="L428" s="80"/>
      <c r="M428" s="80"/>
      <c r="N428" s="80"/>
    </row>
    <row r="429" spans="2:14" s="22" customFormat="1" ht="12.75" customHeight="1" x14ac:dyDescent="0.2">
      <c r="B429" s="23"/>
      <c r="I429" s="80"/>
      <c r="J429" s="118"/>
      <c r="K429" s="80"/>
      <c r="L429" s="80"/>
      <c r="M429" s="80"/>
      <c r="N429" s="80"/>
    </row>
    <row r="430" spans="2:14" s="22" customFormat="1" ht="12.75" customHeight="1" x14ac:dyDescent="0.2">
      <c r="B430" s="23"/>
      <c r="I430" s="80"/>
      <c r="J430" s="118"/>
      <c r="K430" s="80"/>
      <c r="L430" s="80"/>
      <c r="M430" s="80"/>
      <c r="N430" s="80"/>
    </row>
    <row r="431" spans="2:14" s="22" customFormat="1" ht="12.75" customHeight="1" x14ac:dyDescent="0.2">
      <c r="B431" s="23"/>
      <c r="I431" s="80"/>
      <c r="J431" s="118"/>
      <c r="K431" s="80"/>
      <c r="L431" s="80"/>
      <c r="M431" s="80"/>
      <c r="N431" s="80"/>
    </row>
    <row r="432" spans="2:14" s="22" customFormat="1" ht="12.75" customHeight="1" x14ac:dyDescent="0.2">
      <c r="B432" s="23"/>
      <c r="I432" s="80"/>
      <c r="J432" s="118"/>
      <c r="K432" s="80"/>
      <c r="L432" s="80"/>
      <c r="M432" s="80"/>
      <c r="N432" s="80"/>
    </row>
    <row r="433" spans="2:24" s="22" customFormat="1" ht="12.75" customHeight="1" x14ac:dyDescent="0.2">
      <c r="B433" s="23"/>
      <c r="I433" s="80"/>
      <c r="J433" s="118"/>
      <c r="K433" s="80"/>
      <c r="L433" s="80"/>
      <c r="M433" s="80"/>
      <c r="N433" s="80"/>
    </row>
    <row r="434" spans="2:24" s="22" customFormat="1" ht="12.75" customHeight="1" x14ac:dyDescent="0.2">
      <c r="B434" s="23"/>
      <c r="I434" s="80"/>
      <c r="J434" s="118"/>
      <c r="K434" s="80"/>
      <c r="L434" s="80"/>
      <c r="M434" s="80"/>
      <c r="N434" s="80"/>
    </row>
    <row r="435" spans="2:24" s="22" customFormat="1" ht="12.75" customHeight="1" x14ac:dyDescent="0.2">
      <c r="B435" s="23"/>
      <c r="I435" s="80"/>
      <c r="J435" s="118"/>
      <c r="K435" s="80"/>
      <c r="L435" s="80"/>
      <c r="M435" s="80"/>
      <c r="N435" s="80"/>
    </row>
    <row r="436" spans="2:24" s="22" customFormat="1" ht="12.75" customHeight="1" x14ac:dyDescent="0.2">
      <c r="B436" s="23"/>
      <c r="I436" s="80"/>
      <c r="J436" s="118"/>
      <c r="K436" s="80"/>
      <c r="L436" s="80"/>
      <c r="M436" s="80"/>
      <c r="N436" s="80"/>
    </row>
    <row r="437" spans="2:24" s="22" customFormat="1" ht="12.75" customHeight="1" x14ac:dyDescent="0.2">
      <c r="B437" s="23"/>
      <c r="I437" s="80"/>
      <c r="J437" s="118"/>
      <c r="K437" s="80"/>
      <c r="L437" s="80"/>
      <c r="M437" s="80"/>
      <c r="N437" s="80"/>
    </row>
    <row r="438" spans="2:24" s="22" customFormat="1" ht="12.75" customHeight="1" x14ac:dyDescent="0.2">
      <c r="B438" s="23"/>
      <c r="I438" s="80"/>
      <c r="J438" s="118"/>
      <c r="K438" s="80"/>
      <c r="L438" s="80"/>
      <c r="M438" s="80"/>
      <c r="N438" s="80"/>
    </row>
    <row r="439" spans="2:24" s="22" customFormat="1" ht="12.75" customHeight="1" x14ac:dyDescent="0.2">
      <c r="B439" s="23"/>
      <c r="I439" s="80"/>
      <c r="J439" s="118"/>
      <c r="K439" s="80"/>
      <c r="L439" s="80"/>
      <c r="M439" s="80"/>
      <c r="N439" s="80"/>
    </row>
    <row r="440" spans="2:24" s="22" customFormat="1" ht="12.75" customHeight="1" x14ac:dyDescent="0.2">
      <c r="B440" s="23"/>
      <c r="I440" s="80"/>
      <c r="J440" s="118"/>
      <c r="K440" s="80"/>
      <c r="L440" s="80"/>
      <c r="M440" s="80"/>
      <c r="N440" s="80"/>
    </row>
    <row r="441" spans="2:24" s="22" customFormat="1" ht="12.75" customHeight="1" x14ac:dyDescent="0.2">
      <c r="B441" s="23"/>
      <c r="I441" s="80"/>
      <c r="J441" s="118"/>
      <c r="K441" s="80"/>
      <c r="L441" s="80"/>
      <c r="M441" s="80"/>
      <c r="N441" s="80"/>
    </row>
    <row r="442" spans="2:24" s="22" customFormat="1" ht="12.75" customHeight="1" x14ac:dyDescent="0.2">
      <c r="B442" s="23"/>
      <c r="I442" s="80"/>
      <c r="J442" s="118"/>
      <c r="K442" s="80"/>
      <c r="L442" s="80"/>
      <c r="M442" s="80"/>
      <c r="N442" s="80"/>
    </row>
    <row r="443" spans="2:24" s="22" customFormat="1" ht="12.75" customHeight="1" x14ac:dyDescent="0.2">
      <c r="B443" s="23"/>
      <c r="I443" s="80"/>
      <c r="J443" s="118"/>
      <c r="K443" s="80"/>
      <c r="L443" s="80"/>
      <c r="M443" s="80"/>
      <c r="N443" s="80"/>
    </row>
    <row r="444" spans="2:24" s="22" customFormat="1" ht="12.75" customHeight="1" x14ac:dyDescent="0.2">
      <c r="B444" s="23"/>
      <c r="I444" s="80"/>
      <c r="J444" s="118"/>
      <c r="K444" s="80"/>
      <c r="L444" s="80"/>
      <c r="M444" s="80"/>
      <c r="N444" s="80"/>
    </row>
    <row r="445" spans="2:24" s="22" customFormat="1" ht="12.75" customHeight="1" x14ac:dyDescent="0.2">
      <c r="B445" s="23"/>
      <c r="I445" s="80"/>
      <c r="J445" s="118"/>
      <c r="K445" s="80"/>
      <c r="L445" s="80"/>
      <c r="M445" s="80"/>
      <c r="N445" s="80"/>
    </row>
    <row r="446" spans="2:24" s="22" customFormat="1" ht="12.75" customHeight="1" x14ac:dyDescent="0.2">
      <c r="B446" s="23"/>
      <c r="I446" s="80"/>
      <c r="J446" s="118"/>
      <c r="K446" s="80"/>
      <c r="L446" s="80"/>
      <c r="M446" s="80"/>
      <c r="N446" s="80"/>
    </row>
    <row r="447" spans="2:24" s="22" customFormat="1" ht="12.75" customHeight="1" x14ac:dyDescent="0.2">
      <c r="B447" s="23"/>
      <c r="I447" s="80"/>
      <c r="J447" s="118"/>
      <c r="K447" s="80"/>
      <c r="L447" s="80"/>
      <c r="M447" s="80"/>
      <c r="N447" s="80"/>
    </row>
    <row r="448" spans="2:24" ht="12.75" customHeight="1" x14ac:dyDescent="0.2">
      <c r="O448" s="22"/>
      <c r="P448" s="22"/>
      <c r="Q448" s="22"/>
      <c r="R448" s="22"/>
      <c r="S448" s="22"/>
      <c r="T448" s="22"/>
      <c r="U448" s="22"/>
      <c r="V448" s="22"/>
      <c r="W448" s="22"/>
      <c r="X448" s="22"/>
    </row>
    <row r="449" spans="15:24" ht="12.75" customHeight="1" x14ac:dyDescent="0.2">
      <c r="O449" s="22"/>
      <c r="P449" s="22"/>
      <c r="Q449" s="22"/>
      <c r="R449" s="22"/>
      <c r="S449" s="22"/>
      <c r="T449" s="22"/>
      <c r="U449" s="22"/>
      <c r="V449" s="22"/>
      <c r="W449" s="22"/>
      <c r="X449" s="22"/>
    </row>
    <row r="450" spans="15:24" ht="12.75" customHeight="1" x14ac:dyDescent="0.2">
      <c r="O450" s="22"/>
      <c r="P450" s="22"/>
      <c r="Q450" s="22"/>
      <c r="R450" s="22"/>
      <c r="S450" s="22"/>
      <c r="T450" s="22"/>
      <c r="U450" s="22"/>
      <c r="V450" s="22"/>
      <c r="W450" s="22"/>
      <c r="X450" s="22"/>
    </row>
    <row r="451" spans="15:24" ht="12.75" customHeight="1" x14ac:dyDescent="0.2">
      <c r="O451" s="22"/>
      <c r="P451" s="22"/>
      <c r="Q451" s="22"/>
      <c r="R451" s="22"/>
      <c r="S451" s="22"/>
      <c r="T451" s="22"/>
      <c r="U451" s="22"/>
      <c r="V451" s="22"/>
      <c r="W451" s="22"/>
      <c r="X451" s="22"/>
    </row>
    <row r="452" spans="15:24" ht="12.75" customHeight="1" x14ac:dyDescent="0.2">
      <c r="O452" s="22"/>
      <c r="P452" s="22"/>
      <c r="Q452" s="22"/>
      <c r="R452" s="22"/>
      <c r="S452" s="22"/>
      <c r="T452" s="22"/>
      <c r="U452" s="22"/>
      <c r="V452" s="22"/>
      <c r="W452" s="22"/>
      <c r="X452" s="22"/>
    </row>
    <row r="453" spans="15:24" ht="12.75" customHeight="1" x14ac:dyDescent="0.2">
      <c r="O453" s="22"/>
      <c r="P453" s="22"/>
      <c r="Q453" s="22"/>
      <c r="R453" s="22"/>
      <c r="S453" s="22"/>
      <c r="T453" s="22"/>
      <c r="U453" s="22"/>
      <c r="V453" s="22"/>
      <c r="W453" s="22"/>
      <c r="X453" s="22"/>
    </row>
    <row r="454" spans="15:24" ht="12.75" customHeight="1" x14ac:dyDescent="0.2">
      <c r="O454" s="22"/>
      <c r="P454" s="22"/>
      <c r="Q454" s="22"/>
      <c r="R454" s="22"/>
      <c r="S454" s="22"/>
      <c r="T454" s="22"/>
      <c r="U454" s="22"/>
      <c r="V454" s="22"/>
      <c r="W454" s="22"/>
      <c r="X454" s="22"/>
    </row>
    <row r="455" spans="15:24" ht="12.75" customHeight="1" x14ac:dyDescent="0.2">
      <c r="O455" s="22"/>
      <c r="P455" s="22"/>
      <c r="Q455" s="22"/>
      <c r="R455" s="22"/>
      <c r="S455" s="22"/>
      <c r="T455" s="22"/>
      <c r="U455" s="22"/>
      <c r="V455" s="22"/>
      <c r="W455" s="22"/>
      <c r="X455" s="22"/>
    </row>
    <row r="456" spans="15:24" ht="12.75" customHeight="1" x14ac:dyDescent="0.2">
      <c r="O456" s="22"/>
      <c r="P456" s="22"/>
      <c r="Q456" s="22"/>
      <c r="R456" s="22"/>
      <c r="S456" s="22"/>
      <c r="T456" s="22"/>
      <c r="U456" s="22"/>
      <c r="V456" s="22"/>
      <c r="W456" s="22"/>
      <c r="X456" s="22"/>
    </row>
    <row r="457" spans="15:24" ht="12.75" customHeight="1" x14ac:dyDescent="0.2">
      <c r="O457" s="22"/>
      <c r="P457" s="22"/>
      <c r="Q457" s="22"/>
      <c r="R457" s="22"/>
      <c r="S457" s="22"/>
      <c r="T457" s="22"/>
      <c r="U457" s="22"/>
      <c r="V457" s="22"/>
      <c r="W457" s="22"/>
      <c r="X457" s="22"/>
    </row>
    <row r="458" spans="15:24" ht="12.75" customHeight="1" x14ac:dyDescent="0.2">
      <c r="O458" s="22"/>
      <c r="P458" s="22"/>
      <c r="Q458" s="22"/>
      <c r="R458" s="22"/>
      <c r="S458" s="22"/>
      <c r="T458" s="22"/>
      <c r="U458" s="22"/>
      <c r="V458" s="22"/>
      <c r="W458" s="22"/>
      <c r="X458" s="22"/>
    </row>
    <row r="459" spans="15:24" ht="12.75" customHeight="1" x14ac:dyDescent="0.2">
      <c r="O459" s="22"/>
      <c r="P459" s="22"/>
      <c r="Q459" s="22"/>
      <c r="R459" s="22"/>
      <c r="S459" s="22"/>
      <c r="T459" s="22"/>
      <c r="U459" s="22"/>
      <c r="V459" s="22"/>
      <c r="W459" s="22"/>
      <c r="X459" s="22"/>
    </row>
    <row r="460" spans="15:24" ht="12.75" customHeight="1" x14ac:dyDescent="0.2">
      <c r="O460" s="22"/>
      <c r="P460" s="22"/>
      <c r="Q460" s="22"/>
      <c r="R460" s="22"/>
      <c r="S460" s="22"/>
      <c r="T460" s="22"/>
      <c r="U460" s="22"/>
      <c r="V460" s="22"/>
      <c r="W460" s="22"/>
      <c r="X460" s="22"/>
    </row>
    <row r="461" spans="15:24" ht="12.75" customHeight="1" x14ac:dyDescent="0.2">
      <c r="O461" s="22"/>
      <c r="P461" s="22"/>
      <c r="Q461" s="22"/>
      <c r="R461" s="22"/>
      <c r="S461" s="22"/>
      <c r="T461" s="22"/>
      <c r="U461" s="22"/>
      <c r="V461" s="22"/>
      <c r="W461" s="22"/>
      <c r="X461" s="22"/>
    </row>
    <row r="462" spans="15:24" ht="12.75" customHeight="1" x14ac:dyDescent="0.2">
      <c r="O462" s="22"/>
      <c r="P462" s="22"/>
      <c r="Q462" s="22"/>
      <c r="R462" s="22"/>
      <c r="S462" s="22"/>
      <c r="T462" s="22"/>
      <c r="U462" s="22"/>
      <c r="V462" s="22"/>
      <c r="W462" s="22"/>
      <c r="X462" s="22"/>
    </row>
    <row r="463" spans="15:24" ht="12.75" customHeight="1" x14ac:dyDescent="0.2">
      <c r="O463" s="22"/>
      <c r="P463" s="22"/>
      <c r="Q463" s="22"/>
      <c r="R463" s="22"/>
      <c r="S463" s="22"/>
      <c r="T463" s="22"/>
      <c r="U463" s="22"/>
      <c r="V463" s="22"/>
      <c r="W463" s="22"/>
      <c r="X463" s="22"/>
    </row>
    <row r="464" spans="15:24" ht="12.75" customHeight="1" x14ac:dyDescent="0.2">
      <c r="O464" s="22"/>
      <c r="P464" s="22"/>
      <c r="Q464" s="22"/>
      <c r="R464" s="22"/>
      <c r="S464" s="22"/>
      <c r="T464" s="22"/>
      <c r="U464" s="22"/>
      <c r="V464" s="22"/>
      <c r="W464" s="22"/>
      <c r="X464" s="22"/>
    </row>
    <row r="465" spans="15:24" ht="12.75" customHeight="1" x14ac:dyDescent="0.2">
      <c r="O465" s="22"/>
      <c r="P465" s="22"/>
      <c r="Q465" s="22"/>
      <c r="R465" s="22"/>
      <c r="S465" s="22"/>
      <c r="T465" s="22"/>
      <c r="U465" s="22"/>
      <c r="V465" s="22"/>
      <c r="W465" s="22"/>
      <c r="X465" s="22"/>
    </row>
    <row r="466" spans="15:24" ht="12.75" customHeight="1" x14ac:dyDescent="0.2">
      <c r="O466" s="22"/>
      <c r="P466" s="22"/>
      <c r="Q466" s="22"/>
      <c r="R466" s="22"/>
      <c r="S466" s="22"/>
      <c r="T466" s="22"/>
      <c r="U466" s="22"/>
      <c r="V466" s="22"/>
      <c r="W466" s="22"/>
      <c r="X466" s="22"/>
    </row>
    <row r="467" spans="15:24" ht="12.75" customHeight="1" x14ac:dyDescent="0.2">
      <c r="O467" s="22"/>
      <c r="P467" s="22"/>
      <c r="Q467" s="22"/>
      <c r="R467" s="22"/>
      <c r="S467" s="22"/>
      <c r="T467" s="22"/>
      <c r="U467" s="22"/>
      <c r="V467" s="22"/>
      <c r="W467" s="22"/>
      <c r="X467" s="22"/>
    </row>
    <row r="468" spans="15:24" ht="12.75" customHeight="1" x14ac:dyDescent="0.2">
      <c r="O468" s="22"/>
      <c r="P468" s="22"/>
      <c r="Q468" s="22"/>
      <c r="R468" s="22"/>
      <c r="S468" s="22"/>
      <c r="T468" s="22"/>
      <c r="U468" s="22"/>
      <c r="V468" s="22"/>
      <c r="W468" s="22"/>
      <c r="X468" s="22"/>
    </row>
    <row r="469" spans="15:24" ht="12.75" customHeight="1" x14ac:dyDescent="0.2">
      <c r="O469" s="22"/>
      <c r="P469" s="22"/>
      <c r="Q469" s="22"/>
      <c r="R469" s="22"/>
      <c r="S469" s="22"/>
      <c r="T469" s="22"/>
      <c r="U469" s="22"/>
      <c r="V469" s="22"/>
      <c r="W469" s="22"/>
      <c r="X469" s="22"/>
    </row>
    <row r="470" spans="15:24" ht="12.75" customHeight="1" x14ac:dyDescent="0.2">
      <c r="O470" s="22"/>
      <c r="P470" s="22"/>
      <c r="Q470" s="22"/>
      <c r="R470" s="22"/>
      <c r="S470" s="22"/>
      <c r="T470" s="22"/>
      <c r="U470" s="22"/>
      <c r="V470" s="22"/>
      <c r="W470" s="22"/>
      <c r="X470" s="22"/>
    </row>
    <row r="471" spans="15:24" ht="12.75" customHeight="1" x14ac:dyDescent="0.2">
      <c r="O471" s="22"/>
      <c r="P471" s="22"/>
      <c r="Q471" s="22"/>
      <c r="R471" s="22"/>
      <c r="S471" s="22"/>
      <c r="T471" s="22"/>
      <c r="U471" s="22"/>
      <c r="V471" s="22"/>
      <c r="W471" s="22"/>
      <c r="X471" s="22"/>
    </row>
    <row r="472" spans="15:24" ht="12.75" customHeight="1" x14ac:dyDescent="0.2">
      <c r="O472" s="22"/>
      <c r="P472" s="22"/>
      <c r="Q472" s="22"/>
      <c r="R472" s="22"/>
      <c r="S472" s="22"/>
      <c r="T472" s="22"/>
      <c r="U472" s="22"/>
      <c r="V472" s="22"/>
      <c r="W472" s="22"/>
      <c r="X472" s="22"/>
    </row>
    <row r="473" spans="15:24" ht="12.75" customHeight="1" x14ac:dyDescent="0.2">
      <c r="O473" s="22"/>
      <c r="P473" s="22"/>
      <c r="Q473" s="22"/>
      <c r="R473" s="22"/>
      <c r="S473" s="22"/>
      <c r="T473" s="22"/>
      <c r="U473" s="22"/>
      <c r="V473" s="22"/>
      <c r="W473" s="22"/>
      <c r="X473" s="22"/>
    </row>
    <row r="474" spans="15:24" ht="12.75" customHeight="1" x14ac:dyDescent="0.2">
      <c r="O474" s="22"/>
      <c r="P474" s="22"/>
      <c r="Q474" s="22"/>
      <c r="R474" s="22"/>
      <c r="S474" s="22"/>
      <c r="T474" s="22"/>
      <c r="U474" s="22"/>
      <c r="V474" s="22"/>
      <c r="W474" s="22"/>
      <c r="X474" s="22"/>
    </row>
    <row r="475" spans="15:24" ht="12.75" customHeight="1" x14ac:dyDescent="0.2">
      <c r="O475" s="22"/>
      <c r="P475" s="22"/>
      <c r="Q475" s="22"/>
      <c r="R475" s="22"/>
      <c r="S475" s="22"/>
      <c r="T475" s="22"/>
      <c r="U475" s="22"/>
      <c r="V475" s="22"/>
      <c r="W475" s="22"/>
      <c r="X475" s="22"/>
    </row>
    <row r="476" spans="15:24" ht="12.75" customHeight="1" x14ac:dyDescent="0.2">
      <c r="O476" s="22"/>
      <c r="P476" s="22"/>
      <c r="Q476" s="22"/>
      <c r="R476" s="22"/>
      <c r="S476" s="22"/>
      <c r="T476" s="22"/>
      <c r="U476" s="22"/>
      <c r="V476" s="22"/>
      <c r="W476" s="22"/>
      <c r="X476" s="22"/>
    </row>
    <row r="477" spans="15:24" ht="12.75" customHeight="1" x14ac:dyDescent="0.2">
      <c r="O477" s="22"/>
      <c r="P477" s="22"/>
      <c r="Q477" s="22"/>
      <c r="R477" s="22"/>
      <c r="S477" s="22"/>
      <c r="T477" s="22"/>
      <c r="U477" s="22"/>
      <c r="V477" s="22"/>
      <c r="W477" s="22"/>
      <c r="X477" s="22"/>
    </row>
    <row r="478" spans="15:24" ht="12.75" customHeight="1" x14ac:dyDescent="0.2">
      <c r="O478" s="22"/>
      <c r="P478" s="22"/>
      <c r="Q478" s="22"/>
      <c r="R478" s="22"/>
      <c r="S478" s="22"/>
      <c r="T478" s="22"/>
      <c r="U478" s="22"/>
      <c r="V478" s="22"/>
      <c r="W478" s="22"/>
      <c r="X478" s="22"/>
    </row>
    <row r="479" spans="15:24" ht="12.75" customHeight="1" x14ac:dyDescent="0.2">
      <c r="O479" s="22"/>
      <c r="P479" s="22"/>
      <c r="Q479" s="22"/>
      <c r="R479" s="22"/>
      <c r="S479" s="22"/>
      <c r="T479" s="22"/>
      <c r="U479" s="22"/>
      <c r="V479" s="22"/>
      <c r="W479" s="22"/>
      <c r="X479" s="22"/>
    </row>
    <row r="480" spans="15:24" ht="12.75" customHeight="1" x14ac:dyDescent="0.2">
      <c r="O480" s="22"/>
      <c r="P480" s="22"/>
      <c r="Q480" s="22"/>
      <c r="R480" s="22"/>
      <c r="S480" s="22"/>
      <c r="T480" s="22"/>
      <c r="U480" s="22"/>
      <c r="V480" s="22"/>
      <c r="W480" s="22"/>
      <c r="X480" s="22"/>
    </row>
  </sheetData>
  <mergeCells count="6">
    <mergeCell ref="A1:F1"/>
    <mergeCell ref="A2:F2"/>
    <mergeCell ref="A3:F3"/>
    <mergeCell ref="I1:N1"/>
    <mergeCell ref="I2:N2"/>
    <mergeCell ref="I3:N3"/>
  </mergeCell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Diagramme</vt:lpstr>
      </vt:variant>
      <vt:variant>
        <vt:i4>5</vt:i4>
      </vt:variant>
    </vt:vector>
  </HeadingPairs>
  <TitlesOfParts>
    <vt:vector size="9" baseType="lpstr">
      <vt:lpstr>allg. Hinweise</vt:lpstr>
      <vt:lpstr>Karte</vt:lpstr>
      <vt:lpstr>Daten STOB</vt:lpstr>
      <vt:lpstr>Daten STOR</vt:lpstr>
      <vt:lpstr>Diag Pb</vt:lpstr>
      <vt:lpstr>Diag As</vt:lpstr>
      <vt:lpstr>Diag Cd</vt:lpstr>
      <vt:lpstr>Diag STOB Pb As Cd</vt:lpstr>
      <vt:lpstr>Diag STOR Pb As Cd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Landesumweltamt</dc:creator>
  <cp:lastModifiedBy>olschew</cp:lastModifiedBy>
  <cp:lastPrinted>2025-01-08T11:43:24Z</cp:lastPrinted>
  <dcterms:created xsi:type="dcterms:W3CDTF">2001-07-02T08:01:21Z</dcterms:created>
  <dcterms:modified xsi:type="dcterms:W3CDTF">2025-06-17T05:48:49Z</dcterms:modified>
</cp:coreProperties>
</file>